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05" activeTab="3"/>
  </bookViews>
  <sheets>
    <sheet name="农水专业" sheetId="1" r:id="rId1"/>
    <sheet name="水文专业" sheetId="2" r:id="rId2"/>
    <sheet name="港航专业" sheetId="3" r:id="rId3"/>
    <sheet name="水电专业" sheetId="4" r:id="rId4"/>
    <sheet name="英文班" sheetId="5" r:id="rId5"/>
    <sheet name="Sheet1" sheetId="6" r:id="rId6"/>
  </sheets>
  <definedNames>
    <definedName name="_xlnm._FilterDatabase" localSheetId="2" hidden="1">'港航专业'!$A$3:$M$3</definedName>
    <definedName name="_xlnm._FilterDatabase" localSheetId="0" hidden="1">'农水专业'!$A$3:$M$64</definedName>
    <definedName name="_xlnm._FilterDatabase" localSheetId="3" hidden="1">'水电专业'!$A$3:$M$72</definedName>
    <definedName name="_xlnm._FilterDatabase" localSheetId="1" hidden="1">'水文专业'!$A$3:$L$3</definedName>
    <definedName name="_xlnm._FilterDatabase" localSheetId="4" hidden="1">'英文班'!$A$3:$L$3</definedName>
  </definedNames>
  <calcPr fullCalcOnLoad="1"/>
</workbook>
</file>

<file path=xl/sharedStrings.xml><?xml version="1.0" encoding="utf-8"?>
<sst xmlns="http://schemas.openxmlformats.org/spreadsheetml/2006/main" count="886" uniqueCount="488">
  <si>
    <t>等级</t>
  </si>
  <si>
    <t>学号</t>
  </si>
  <si>
    <t>姓名</t>
  </si>
  <si>
    <t>班级</t>
  </si>
  <si>
    <t>F1</t>
  </si>
  <si>
    <t>F2</t>
  </si>
  <si>
    <t>F3</t>
  </si>
  <si>
    <t>F</t>
  </si>
  <si>
    <t>分数</t>
  </si>
  <si>
    <t>排名</t>
  </si>
  <si>
    <t>甲等</t>
  </si>
  <si>
    <t>2010301580032</t>
  </si>
  <si>
    <t xml:space="preserve">朱泽                          </t>
  </si>
  <si>
    <t>农水三班</t>
  </si>
  <si>
    <t>2010301580389</t>
  </si>
  <si>
    <t xml:space="preserve">曾子悦                        </t>
  </si>
  <si>
    <t>农水二班</t>
  </si>
  <si>
    <t>国家奖学金</t>
  </si>
  <si>
    <t>2010301580108</t>
  </si>
  <si>
    <t xml:space="preserve">齐小静                        </t>
  </si>
  <si>
    <t>2010301580381</t>
  </si>
  <si>
    <t xml:space="preserve">张靖文                        </t>
  </si>
  <si>
    <t>农水一班</t>
  </si>
  <si>
    <t>2010301580058</t>
  </si>
  <si>
    <t xml:space="preserve">刘恒                          </t>
  </si>
  <si>
    <t>乙等</t>
  </si>
  <si>
    <t>2010301580329</t>
  </si>
  <si>
    <t xml:space="preserve">胡丹                          </t>
  </si>
  <si>
    <t>2010301580246</t>
  </si>
  <si>
    <t xml:space="preserve">史超                          </t>
  </si>
  <si>
    <t>2010301580109</t>
  </si>
  <si>
    <t xml:space="preserve">白玉                          </t>
  </si>
  <si>
    <t>2010301580150</t>
  </si>
  <si>
    <t xml:space="preserve">昌先健                        </t>
  </si>
  <si>
    <t>国家励志奖学金</t>
  </si>
  <si>
    <t>2010301580019</t>
  </si>
  <si>
    <t xml:space="preserve">高兴                          </t>
  </si>
  <si>
    <t>2010301580362</t>
  </si>
  <si>
    <t xml:space="preserve">殷兆凯                        </t>
  </si>
  <si>
    <t>2010301580163</t>
  </si>
  <si>
    <t xml:space="preserve">罗云英                        </t>
  </si>
  <si>
    <t>2010301580167</t>
  </si>
  <si>
    <t xml:space="preserve">张兵堂                        </t>
  </si>
  <si>
    <t>2010301580118</t>
  </si>
  <si>
    <t xml:space="preserve">张慧夫                        </t>
  </si>
  <si>
    <t>2010301580072</t>
  </si>
  <si>
    <t xml:space="preserve">尹希                          </t>
  </si>
  <si>
    <t>丙等</t>
  </si>
  <si>
    <t>2010301580200</t>
  </si>
  <si>
    <t xml:space="preserve">金叶子                        </t>
  </si>
  <si>
    <t>2010301580135</t>
  </si>
  <si>
    <t xml:space="preserve">李征                          </t>
  </si>
  <si>
    <t>2010301580339</t>
  </si>
  <si>
    <t xml:space="preserve">刘韶平                        </t>
  </si>
  <si>
    <t>2010301580234</t>
  </si>
  <si>
    <t xml:space="preserve">孔令仲                        </t>
  </si>
  <si>
    <t>2010301580004</t>
  </si>
  <si>
    <t xml:space="preserve">叶建云                        </t>
  </si>
  <si>
    <t>2010301580176</t>
  </si>
  <si>
    <t xml:space="preserve">许清                          </t>
  </si>
  <si>
    <t>2010301580158</t>
  </si>
  <si>
    <t xml:space="preserve">胡伟飞                        </t>
  </si>
  <si>
    <t>2010301580235</t>
  </si>
  <si>
    <t xml:space="preserve">黄凯                          </t>
  </si>
  <si>
    <t>2010301580012</t>
  </si>
  <si>
    <t>石从富</t>
  </si>
  <si>
    <t>2010301580308</t>
  </si>
  <si>
    <t xml:space="preserve">余睿华                        </t>
  </si>
  <si>
    <t>2010301580331</t>
  </si>
  <si>
    <t xml:space="preserve">唐强                          </t>
  </si>
  <si>
    <t>2010301580170</t>
  </si>
  <si>
    <t xml:space="preserve">杜妍                          </t>
  </si>
  <si>
    <t>2010301580131</t>
  </si>
  <si>
    <t xml:space="preserve">陈浩                          </t>
  </si>
  <si>
    <t>2010301580137</t>
  </si>
  <si>
    <t xml:space="preserve">刘智锋                        </t>
  </si>
  <si>
    <t>2010301580239</t>
  </si>
  <si>
    <t xml:space="preserve">程宇                          </t>
  </si>
  <si>
    <t>2010301580162</t>
  </si>
  <si>
    <t xml:space="preserve">陶磊                          </t>
  </si>
  <si>
    <t>2010301580138</t>
  </si>
  <si>
    <t xml:space="preserve">李浩                          </t>
  </si>
  <si>
    <t>2010301580077</t>
  </si>
  <si>
    <t>杨帆</t>
  </si>
  <si>
    <t>2010301580338</t>
  </si>
  <si>
    <t xml:space="preserve">雷鸣                          </t>
  </si>
  <si>
    <t>2010301580001</t>
  </si>
  <si>
    <t>刘宽</t>
  </si>
  <si>
    <t>2010301580121</t>
  </si>
  <si>
    <t xml:space="preserve">黄甲                          </t>
  </si>
  <si>
    <t>2010301580298</t>
  </si>
  <si>
    <t>王祖龙</t>
  </si>
  <si>
    <t>2010301580119</t>
  </si>
  <si>
    <t>黄冀</t>
  </si>
  <si>
    <t>2010301580254</t>
  </si>
  <si>
    <t xml:space="preserve">李一鸣                        </t>
  </si>
  <si>
    <t>2010301580297</t>
  </si>
  <si>
    <t>符威</t>
  </si>
  <si>
    <t>2010301580092</t>
  </si>
  <si>
    <t>陶汝帅</t>
  </si>
  <si>
    <t>2010301580152</t>
  </si>
  <si>
    <t>杨顺利</t>
  </si>
  <si>
    <t>2010301580278</t>
  </si>
  <si>
    <t xml:space="preserve">尹鹏                          </t>
  </si>
  <si>
    <t>2010301580258</t>
  </si>
  <si>
    <t>赵明</t>
  </si>
  <si>
    <t>2010301580156</t>
  </si>
  <si>
    <t xml:space="preserve">陆海空                        </t>
  </si>
  <si>
    <t>2010301580360</t>
  </si>
  <si>
    <t>谭智超</t>
  </si>
  <si>
    <t>2010301580369</t>
  </si>
  <si>
    <t xml:space="preserve">吴雷                          </t>
  </si>
  <si>
    <t>2010301580185</t>
  </si>
  <si>
    <t>温永欢</t>
  </si>
  <si>
    <t>2010301580292</t>
  </si>
  <si>
    <t>陈文强</t>
  </si>
  <si>
    <t>2010301580051</t>
  </si>
  <si>
    <t>李锐</t>
  </si>
  <si>
    <t>2010301580260</t>
  </si>
  <si>
    <t>刘晓飞</t>
  </si>
  <si>
    <t>2010301580201</t>
  </si>
  <si>
    <t>谭娟</t>
  </si>
  <si>
    <t>2010301580350</t>
  </si>
  <si>
    <t xml:space="preserve">胡康                          </t>
  </si>
  <si>
    <t>2010301580052</t>
  </si>
  <si>
    <t>刘大志</t>
  </si>
  <si>
    <t>2010301580127</t>
  </si>
  <si>
    <t>游彬</t>
  </si>
  <si>
    <t>2010301580262</t>
  </si>
  <si>
    <t>罗航</t>
  </si>
  <si>
    <t>2010301580315</t>
  </si>
  <si>
    <t>汪洋</t>
  </si>
  <si>
    <t>2010301580107</t>
  </si>
  <si>
    <t>戴申</t>
  </si>
  <si>
    <t>2010301580303</t>
  </si>
  <si>
    <t>陈琪</t>
  </si>
  <si>
    <t>2010301580155</t>
  </si>
  <si>
    <t>何蛟</t>
  </si>
  <si>
    <t>2010301580370</t>
  </si>
  <si>
    <t xml:space="preserve">刘欢                          </t>
  </si>
  <si>
    <t>2010301580247</t>
  </si>
  <si>
    <t>刘凡</t>
  </si>
  <si>
    <t>2010301580226</t>
  </si>
  <si>
    <t>揭梦璇</t>
  </si>
  <si>
    <t>2010301580324</t>
  </si>
  <si>
    <t>岳佳佳</t>
  </si>
  <si>
    <t>2010301580187</t>
  </si>
  <si>
    <t>胡榴烟</t>
  </si>
  <si>
    <t>2010301580255</t>
  </si>
  <si>
    <t>王乐</t>
  </si>
  <si>
    <t>2010301580240</t>
  </si>
  <si>
    <t>邹珊</t>
  </si>
  <si>
    <t>2010301580198</t>
  </si>
  <si>
    <t>杜佩玲</t>
  </si>
  <si>
    <t>2010301580348</t>
  </si>
  <si>
    <t>程昱</t>
  </si>
  <si>
    <t>2010301580336</t>
  </si>
  <si>
    <t>王雅梅</t>
  </si>
  <si>
    <t>2010301580076</t>
  </si>
  <si>
    <t>沈亚文</t>
  </si>
  <si>
    <t>2010301580243</t>
  </si>
  <si>
    <t>熊斌</t>
  </si>
  <si>
    <t>2010301580130</t>
  </si>
  <si>
    <t>柏慕琛</t>
  </si>
  <si>
    <t>贾雅兰</t>
  </si>
  <si>
    <t>2010301580231</t>
  </si>
  <si>
    <t xml:space="preserve">武启辉                        </t>
  </si>
  <si>
    <t>港航一班</t>
  </si>
  <si>
    <t>2010301580038</t>
  </si>
  <si>
    <t xml:space="preserve">顾超                          </t>
  </si>
  <si>
    <t>2010301580230</t>
  </si>
  <si>
    <t xml:space="preserve">李洁                          </t>
  </si>
  <si>
    <t>港航二班</t>
  </si>
  <si>
    <t>2010301580129</t>
  </si>
  <si>
    <t xml:space="preserve">李思璇                        </t>
  </si>
  <si>
    <t>2010301580075</t>
  </si>
  <si>
    <t xml:space="preserve">夏春晨                        </t>
  </si>
  <si>
    <t>2010301580025</t>
  </si>
  <si>
    <t xml:space="preserve">陈夏彬                        </t>
  </si>
  <si>
    <t>2010301580363</t>
  </si>
  <si>
    <t xml:space="preserve">韩沙沙                        </t>
  </si>
  <si>
    <t>2010301580212</t>
  </si>
  <si>
    <t xml:space="preserve">邓珊珊                        </t>
  </si>
  <si>
    <t>2010301580010</t>
  </si>
  <si>
    <t xml:space="preserve">陈晨                          </t>
  </si>
  <si>
    <t>2010301580199</t>
  </si>
  <si>
    <t xml:space="preserve">朱春燕                        </t>
  </si>
  <si>
    <t>2010301580026</t>
  </si>
  <si>
    <t xml:space="preserve">邓棋                          </t>
  </si>
  <si>
    <t>2010301580313</t>
  </si>
  <si>
    <t xml:space="preserve">周星                          </t>
  </si>
  <si>
    <t>2009301580047</t>
  </si>
  <si>
    <t>张小燕</t>
  </si>
  <si>
    <t>2010301580393</t>
  </si>
  <si>
    <t xml:space="preserve">张倩                          </t>
  </si>
  <si>
    <t>2010301580173</t>
  </si>
  <si>
    <t xml:space="preserve">朱一松                        </t>
  </si>
  <si>
    <t>2010301580100</t>
  </si>
  <si>
    <t xml:space="preserve">宋苏文                        </t>
  </si>
  <si>
    <t>吴玉</t>
  </si>
  <si>
    <t>2010301580157</t>
  </si>
  <si>
    <t xml:space="preserve">潘永媛                        </t>
  </si>
  <si>
    <t>2010301580113</t>
  </si>
  <si>
    <t>徐慧慧</t>
  </si>
  <si>
    <t>2010301580103</t>
  </si>
  <si>
    <t xml:space="preserve">赵亮                          </t>
  </si>
  <si>
    <t>2010301580148</t>
  </si>
  <si>
    <t xml:space="preserve">杜泽东                        </t>
  </si>
  <si>
    <t>2010301580216</t>
  </si>
  <si>
    <t xml:space="preserve">姚雅倩                        </t>
  </si>
  <si>
    <t>2010301580232</t>
  </si>
  <si>
    <t>周成</t>
  </si>
  <si>
    <t>2010301580039</t>
  </si>
  <si>
    <t xml:space="preserve">陈旭东                        </t>
  </si>
  <si>
    <t>2010301580183</t>
  </si>
  <si>
    <t xml:space="preserve">冼翠玲                        </t>
  </si>
  <si>
    <t>2010301580223</t>
  </si>
  <si>
    <t>曾晶</t>
  </si>
  <si>
    <t>2010301580179</t>
  </si>
  <si>
    <t xml:space="preserve">李登坤                        </t>
  </si>
  <si>
    <t>2010301580288</t>
  </si>
  <si>
    <t>汤雪梅</t>
  </si>
  <si>
    <t>2010301580095</t>
  </si>
  <si>
    <t xml:space="preserve">吕天健                        </t>
  </si>
  <si>
    <t>水电一班</t>
  </si>
  <si>
    <t>张光斗奖学金</t>
  </si>
  <si>
    <t>2010301580314</t>
  </si>
  <si>
    <t xml:space="preserve">汤志立                        </t>
  </si>
  <si>
    <t>2010301580377</t>
  </si>
  <si>
    <t xml:space="preserve">黑灿                          </t>
  </si>
  <si>
    <t>水电三班</t>
  </si>
  <si>
    <t>2010301580117</t>
  </si>
  <si>
    <t>李翠</t>
  </si>
  <si>
    <t>2010301580079</t>
  </si>
  <si>
    <t xml:space="preserve">钟大宁                        </t>
  </si>
  <si>
    <t>水电四班</t>
  </si>
  <si>
    <t>2010301580302</t>
  </si>
  <si>
    <t xml:space="preserve">杨荷                          </t>
  </si>
  <si>
    <t>2010301580394</t>
  </si>
  <si>
    <t xml:space="preserve">刘国庆                        </t>
  </si>
  <si>
    <t>2010301580347</t>
  </si>
  <si>
    <t xml:space="preserve">高启栋                        </t>
  </si>
  <si>
    <t>2010301580054</t>
  </si>
  <si>
    <t xml:space="preserve">刘科妍                        </t>
  </si>
  <si>
    <t>2010301580041</t>
  </si>
  <si>
    <t xml:space="preserve">张锟                          </t>
  </si>
  <si>
    <t>水电二班</t>
  </si>
  <si>
    <t>2010301580273</t>
  </si>
  <si>
    <t xml:space="preserve">陈远                          </t>
  </si>
  <si>
    <t>2010301580048</t>
  </si>
  <si>
    <t xml:space="preserve">陆蓝翔                        </t>
  </si>
  <si>
    <t>2010301580229</t>
  </si>
  <si>
    <t xml:space="preserve">殷辉                          </t>
  </si>
  <si>
    <t>2010301580390</t>
  </si>
  <si>
    <t xml:space="preserve">刘树洁                        </t>
  </si>
  <si>
    <t>2010301580373</t>
  </si>
  <si>
    <t xml:space="preserve">侯世超                        </t>
  </si>
  <si>
    <t>水电五班</t>
  </si>
  <si>
    <t>2010301580344</t>
  </si>
  <si>
    <t xml:space="preserve">吴含                          </t>
  </si>
  <si>
    <t>2010301580361</t>
  </si>
  <si>
    <t xml:space="preserve">王振华                        </t>
  </si>
  <si>
    <t>2010301580153</t>
  </si>
  <si>
    <t xml:space="preserve">章吟秋                        </t>
  </si>
  <si>
    <t>2010301580281</t>
  </si>
  <si>
    <t xml:space="preserve">吴莹                          </t>
  </si>
  <si>
    <t>2010301580391</t>
  </si>
  <si>
    <t xml:space="preserve">李星                          </t>
  </si>
  <si>
    <t>2010302290031</t>
  </si>
  <si>
    <t xml:space="preserve">刘睿璇                        </t>
  </si>
  <si>
    <t>2010301580341</t>
  </si>
  <si>
    <t>王茜</t>
  </si>
  <si>
    <t>2010301580069</t>
  </si>
  <si>
    <t>2010301580305</t>
  </si>
  <si>
    <t xml:space="preserve">文喜雨                        </t>
  </si>
  <si>
    <t>2010301580282</t>
  </si>
  <si>
    <t xml:space="preserve">杨毓东                        </t>
  </si>
  <si>
    <t>2010301580009</t>
  </si>
  <si>
    <t xml:space="preserve">王楚依                        </t>
  </si>
  <si>
    <t>2010301580310</t>
  </si>
  <si>
    <t xml:space="preserve">杨贝贝                        </t>
  </si>
  <si>
    <t>2010301580304</t>
  </si>
  <si>
    <t xml:space="preserve">肖吉                          </t>
  </si>
  <si>
    <t>2010301580104</t>
  </si>
  <si>
    <t xml:space="preserve">付毓                          </t>
  </si>
  <si>
    <t>2010301580053</t>
  </si>
  <si>
    <t>夏晓敏</t>
  </si>
  <si>
    <t>2010301580238</t>
  </si>
  <si>
    <t xml:space="preserve">缪嘉莉                        </t>
  </si>
  <si>
    <t>2010301580378</t>
  </si>
  <si>
    <t xml:space="preserve">方泓霁                        </t>
  </si>
  <si>
    <t>2010301580382</t>
  </si>
  <si>
    <t xml:space="preserve">李宁宁                        </t>
  </si>
  <si>
    <t>2010301580168</t>
  </si>
  <si>
    <t xml:space="preserve">沈浩                          </t>
  </si>
  <si>
    <t>2010301580144</t>
  </si>
  <si>
    <t xml:space="preserve">彭峥                          </t>
  </si>
  <si>
    <t>2010301580290</t>
  </si>
  <si>
    <t>卢军政</t>
  </si>
  <si>
    <t>2010301580287</t>
  </si>
  <si>
    <t xml:space="preserve">王成                          </t>
  </si>
  <si>
    <t>2010301580035</t>
  </si>
  <si>
    <t xml:space="preserve">陈慧敏                        </t>
  </si>
  <si>
    <t>2010302580064</t>
  </si>
  <si>
    <t xml:space="preserve">莫振宁                        </t>
  </si>
  <si>
    <t>2010301580143</t>
  </si>
  <si>
    <t xml:space="preserve">刘茂                          </t>
  </si>
  <si>
    <t>2010301580047</t>
  </si>
  <si>
    <t>陈钊</t>
  </si>
  <si>
    <t>2010301580346</t>
  </si>
  <si>
    <t xml:space="preserve">宾海锋                        </t>
  </si>
  <si>
    <t>2010301580008</t>
  </si>
  <si>
    <t xml:space="preserve">韩典乘                        </t>
  </si>
  <si>
    <t>2010301580384</t>
  </si>
  <si>
    <t xml:space="preserve">郑硕                          </t>
  </si>
  <si>
    <t>2010301580020</t>
  </si>
  <si>
    <t xml:space="preserve">胡嘉杨                        </t>
  </si>
  <si>
    <t>2010302430052</t>
  </si>
  <si>
    <t xml:space="preserve">王雪                          </t>
  </si>
  <si>
    <t>2010301580132</t>
  </si>
  <si>
    <t xml:space="preserve">杨莹                          </t>
  </si>
  <si>
    <t>2010301580134</t>
  </si>
  <si>
    <t xml:space="preserve">赵泽悦                        </t>
  </si>
  <si>
    <t>2010301580169</t>
  </si>
  <si>
    <t xml:space="preserve">黄力                          </t>
  </si>
  <si>
    <t>2010301580353</t>
  </si>
  <si>
    <t>万露</t>
  </si>
  <si>
    <t>2010301580261</t>
  </si>
  <si>
    <t xml:space="preserve">李秋宜                        </t>
  </si>
  <si>
    <t>2010301580289</t>
  </si>
  <si>
    <t xml:space="preserve">邹玉君                        </t>
  </si>
  <si>
    <t>2010301580319</t>
  </si>
  <si>
    <t xml:space="preserve">陈健华                        </t>
  </si>
  <si>
    <t>2010301580141</t>
  </si>
  <si>
    <t xml:space="preserve">邢丽曼                        </t>
  </si>
  <si>
    <t>2010301580277</t>
  </si>
  <si>
    <t xml:space="preserve">胡万瑞                        </t>
  </si>
  <si>
    <t>2010301580224</t>
  </si>
  <si>
    <t xml:space="preserve">张素娜                        </t>
  </si>
  <si>
    <t>2010301580299</t>
  </si>
  <si>
    <t xml:space="preserve">何文钦                        </t>
  </si>
  <si>
    <t>2010301580184</t>
  </si>
  <si>
    <t>杜晓凡</t>
  </si>
  <si>
    <t>2010301580018</t>
  </si>
  <si>
    <t xml:space="preserve">陈拓                          </t>
  </si>
  <si>
    <t>2010301580263</t>
  </si>
  <si>
    <t>程龙</t>
  </si>
  <si>
    <t>2010301580083</t>
  </si>
  <si>
    <t>汤漾</t>
  </si>
  <si>
    <t>2010301580011</t>
  </si>
  <si>
    <t xml:space="preserve">米天宇                        </t>
  </si>
  <si>
    <t>2010301580056</t>
  </si>
  <si>
    <t xml:space="preserve">蒋勇其                        </t>
  </si>
  <si>
    <t>2010301580034</t>
  </si>
  <si>
    <t xml:space="preserve">杨娟娟                        </t>
  </si>
  <si>
    <t>2010301580334</t>
  </si>
  <si>
    <t>颜昕昕</t>
  </si>
  <si>
    <t>2010301580309</t>
  </si>
  <si>
    <t>李育慧</t>
  </si>
  <si>
    <t>2010301580351</t>
  </si>
  <si>
    <t xml:space="preserve">高朦伟                        </t>
  </si>
  <si>
    <t>2010301580368</t>
  </si>
  <si>
    <t>孙中斌</t>
  </si>
  <si>
    <t>2010301580296</t>
  </si>
  <si>
    <t>张长安</t>
  </si>
  <si>
    <t>曾强</t>
  </si>
  <si>
    <t>尹家波</t>
  </si>
  <si>
    <t>胡怡</t>
  </si>
  <si>
    <t>王拯谦</t>
  </si>
  <si>
    <t>徐顺</t>
  </si>
  <si>
    <t>常楚阳</t>
  </si>
  <si>
    <t>周瑾慧</t>
  </si>
  <si>
    <t>张昂</t>
  </si>
  <si>
    <t>2010301580316</t>
  </si>
  <si>
    <t>高仕达</t>
  </si>
  <si>
    <t>2010301580307</t>
  </si>
  <si>
    <t>朱鹏辉</t>
  </si>
  <si>
    <t>彭翔</t>
  </si>
  <si>
    <t>米博宇</t>
  </si>
  <si>
    <t>李帅</t>
  </si>
  <si>
    <t>章广越</t>
  </si>
  <si>
    <t>2010301580195</t>
  </si>
  <si>
    <t>余汉顺</t>
  </si>
  <si>
    <t>田健</t>
  </si>
  <si>
    <t>2010301580259</t>
  </si>
  <si>
    <t>雷京津</t>
  </si>
  <si>
    <t>2010301580218</t>
  </si>
  <si>
    <t>沈逸</t>
  </si>
  <si>
    <t>杨楚慧</t>
  </si>
  <si>
    <t>姚云鹏</t>
  </si>
  <si>
    <t>彭正权</t>
  </si>
  <si>
    <t>张晓辉</t>
  </si>
  <si>
    <t>邓高阳</t>
  </si>
  <si>
    <t xml:space="preserve">  </t>
  </si>
  <si>
    <t>10级   382人</t>
  </si>
  <si>
    <t>甲等19人</t>
  </si>
  <si>
    <t>乙等38人</t>
  </si>
  <si>
    <t>丙等78人</t>
  </si>
  <si>
    <t>备注</t>
  </si>
  <si>
    <t>雷军奖学金</t>
  </si>
  <si>
    <t>雷军奖学金</t>
  </si>
  <si>
    <t>国家奖学金</t>
  </si>
  <si>
    <t>备注</t>
  </si>
  <si>
    <t>奖学金</t>
  </si>
  <si>
    <t>金额</t>
  </si>
  <si>
    <t>名额</t>
  </si>
  <si>
    <t>注备</t>
  </si>
  <si>
    <t>8000元</t>
  </si>
  <si>
    <t>成绩排名前6%、综合排名前10%</t>
  </si>
  <si>
    <t>5000元</t>
  </si>
  <si>
    <t>仅限贫困生</t>
  </si>
  <si>
    <t>不兼得，从甲等产生</t>
  </si>
  <si>
    <t>基康奖学金</t>
  </si>
  <si>
    <t>甲等8000元</t>
  </si>
  <si>
    <t>丙等4000元</t>
  </si>
  <si>
    <t>广州水电建设奖学金</t>
  </si>
  <si>
    <t>农村小水电奖学金</t>
  </si>
  <si>
    <t>甲等2500元</t>
  </si>
  <si>
    <t>可兼得，仅限农水专业</t>
  </si>
  <si>
    <t>乙等1500元</t>
  </si>
  <si>
    <t>丙等1000元</t>
  </si>
  <si>
    <t>乙等1000元</t>
  </si>
  <si>
    <t>可兼得，仅限港航专业</t>
  </si>
  <si>
    <t>丙等 500元</t>
  </si>
  <si>
    <t>梅景能奖学金</t>
  </si>
  <si>
    <t>250美元</t>
  </si>
  <si>
    <t>可兼得</t>
  </si>
  <si>
    <t>光华奖学金</t>
  </si>
  <si>
    <t>丙等 1000元</t>
  </si>
  <si>
    <t>不兼得</t>
  </si>
  <si>
    <t>龙慧水利奖学金</t>
  </si>
  <si>
    <t>农水3名，港航2名</t>
  </si>
  <si>
    <t>20000元</t>
  </si>
  <si>
    <t>已评</t>
  </si>
  <si>
    <t>水利学会奖学金</t>
  </si>
  <si>
    <t>500元</t>
  </si>
  <si>
    <t>基康丙等奖学金</t>
  </si>
  <si>
    <t>广州水电奖学金</t>
  </si>
  <si>
    <t>龙慧水利奖学金</t>
  </si>
  <si>
    <t>农村小水电乙等</t>
  </si>
  <si>
    <t>农村小水电甲等</t>
  </si>
  <si>
    <t>三好学生标兵</t>
  </si>
  <si>
    <t>张光斗奖学金</t>
  </si>
  <si>
    <t>基康甲等奖学金</t>
  </si>
  <si>
    <t>农村小水电丙等</t>
  </si>
  <si>
    <t>国家励志奖学金</t>
  </si>
  <si>
    <t>光华奖学金</t>
  </si>
  <si>
    <t>谢鉴衡河流工程基金</t>
  </si>
  <si>
    <t>谢鉴衡河流工程基金乙等</t>
  </si>
  <si>
    <t>谢鉴衡河流工程基金丙等</t>
  </si>
  <si>
    <t>梅景能奖学金</t>
  </si>
  <si>
    <t>荣誉</t>
  </si>
  <si>
    <t>水利水电学院2010级农水专业2012-2013年度奖学金评定结果公示</t>
  </si>
  <si>
    <t>水利水电学院2010级水文专业2012-2013年度奖学金评定结果公示</t>
  </si>
  <si>
    <t>水利水电学院2010级港航专业2012-2013年度奖学金评定结果公示</t>
  </si>
  <si>
    <t>水利水电学院2010级水电专业2012-2013年度奖学金评定结果公示</t>
  </si>
  <si>
    <t>水利水电学院2010级英文班2012-2013年度奖学金评定结果公示</t>
  </si>
  <si>
    <t>龙慧水利奖学金/梅景能奖学金</t>
  </si>
  <si>
    <t>三好学生</t>
  </si>
  <si>
    <t>广州水电奖学金/梅景能奖学金</t>
  </si>
  <si>
    <t>荣誉</t>
  </si>
  <si>
    <t>三好学生</t>
  </si>
  <si>
    <t>优秀学生</t>
  </si>
  <si>
    <t>优秀学生</t>
  </si>
  <si>
    <t>金额</t>
  </si>
  <si>
    <t>约6500</t>
  </si>
  <si>
    <t>约3500</t>
  </si>
  <si>
    <r>
      <t>约6</t>
    </r>
    <r>
      <rPr>
        <sz val="11"/>
        <rFont val="宋体"/>
        <family val="0"/>
      </rPr>
      <t>500</t>
    </r>
  </si>
  <si>
    <t>专业</t>
  </si>
  <si>
    <t>人数</t>
  </si>
  <si>
    <t>甲等</t>
  </si>
  <si>
    <t>乙等</t>
  </si>
  <si>
    <t>丙等</t>
  </si>
  <si>
    <t>三好学生</t>
  </si>
  <si>
    <t>优秀学生</t>
  </si>
  <si>
    <t>国家奖学金</t>
  </si>
  <si>
    <t>励志奖学金</t>
  </si>
  <si>
    <t>农水</t>
  </si>
  <si>
    <t>水电</t>
  </si>
  <si>
    <t>全英文班</t>
  </si>
  <si>
    <t>水文</t>
  </si>
  <si>
    <t>港航</t>
  </si>
  <si>
    <t>合计</t>
  </si>
  <si>
    <t>乙等</t>
  </si>
  <si>
    <t xml:space="preserve">郑梅玲                        </t>
  </si>
  <si>
    <t>优秀学生</t>
  </si>
  <si>
    <t>水利水电学院学生工作办公室</t>
  </si>
  <si>
    <t xml:space="preserve">      年级广大同学对以上结果如有异议，请于10月15日下午5：30前向辅导员向昭老师反映，电话：15972216726。        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</si>
</sst>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0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8"/>
      <name val="微软雅黑"/>
      <family val="2"/>
    </font>
    <font>
      <b/>
      <sz val="18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1"/>
      <color theme="1"/>
      <name val="宋体"/>
      <family val="0"/>
    </font>
    <font>
      <sz val="16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8" fillId="17" borderId="6" applyNumberFormat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16" borderId="8" applyNumberFormat="0" applyAlignment="0" applyProtection="0"/>
    <xf numFmtId="0" fontId="7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6">
    <xf numFmtId="0" fontId="0" fillId="0" borderId="0" xfId="0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176" fontId="18" fillId="0" borderId="11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177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177" fontId="18" fillId="0" borderId="10" xfId="0" applyNumberFormat="1" applyFont="1" applyFill="1" applyBorder="1" applyAlignment="1">
      <alignment horizontal="center" vertical="center"/>
    </xf>
    <xf numFmtId="177" fontId="18" fillId="0" borderId="14" xfId="0" applyNumberFormat="1" applyFont="1" applyFill="1" applyBorder="1" applyAlignment="1">
      <alignment horizontal="center" vertical="center"/>
    </xf>
    <xf numFmtId="177" fontId="18" fillId="0" borderId="12" xfId="0" applyNumberFormat="1" applyFont="1" applyFill="1" applyBorder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177" fontId="14" fillId="0" borderId="0" xfId="0" applyNumberFormat="1" applyFont="1" applyFill="1" applyBorder="1" applyAlignment="1">
      <alignment horizontal="center" vertical="center"/>
    </xf>
    <xf numFmtId="0" fontId="18" fillId="0" borderId="11" xfId="0" applyFont="1" applyBorder="1" applyAlignment="1" quotePrefix="1">
      <alignment horizontal="center" vertical="center"/>
    </xf>
    <xf numFmtId="0" fontId="18" fillId="0" borderId="15" xfId="0" applyFont="1" applyBorder="1" applyAlignment="1" quotePrefix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8" fillId="0" borderId="13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177" fontId="18" fillId="0" borderId="13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6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0" fillId="0" borderId="2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right" vertical="center" wrapText="1"/>
    </xf>
    <xf numFmtId="31" fontId="29" fillId="0" borderId="0" xfId="0" applyNumberFormat="1" applyFont="1" applyBorder="1" applyAlignment="1">
      <alignment horizontal="right" vertical="center" wrapText="1"/>
    </xf>
    <xf numFmtId="0" fontId="18" fillId="0" borderId="24" xfId="0" applyFont="1" applyBorder="1" applyAlignment="1">
      <alignment vertical="center"/>
    </xf>
    <xf numFmtId="177" fontId="18" fillId="0" borderId="24" xfId="0" applyNumberFormat="1" applyFont="1" applyFill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vertical="center"/>
    </xf>
    <xf numFmtId="0" fontId="18" fillId="0" borderId="37" xfId="0" applyFont="1" applyBorder="1" applyAlignment="1">
      <alignment horizontal="center" vertical="center"/>
    </xf>
    <xf numFmtId="177" fontId="18" fillId="0" borderId="37" xfId="0" applyNumberFormat="1" applyFont="1" applyFill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177" fontId="18" fillId="0" borderId="42" xfId="0" applyNumberFormat="1" applyFont="1" applyFill="1" applyBorder="1" applyAlignment="1">
      <alignment horizontal="center" vertical="center"/>
    </xf>
    <xf numFmtId="0" fontId="28" fillId="0" borderId="27" xfId="0" applyFont="1" applyBorder="1" applyAlignment="1">
      <alignment vertical="center"/>
    </xf>
    <xf numFmtId="0" fontId="18" fillId="0" borderId="36" xfId="0" applyFont="1" applyBorder="1" applyAlignment="1" quotePrefix="1">
      <alignment horizontal="center" vertical="center"/>
    </xf>
    <xf numFmtId="0" fontId="28" fillId="0" borderId="35" xfId="0" applyFont="1" applyBorder="1" applyAlignment="1">
      <alignment vertical="center"/>
    </xf>
    <xf numFmtId="177" fontId="18" fillId="0" borderId="24" xfId="0" applyNumberFormat="1" applyFont="1" applyBorder="1" applyAlignment="1">
      <alignment horizontal="center" vertical="center"/>
    </xf>
    <xf numFmtId="0" fontId="18" fillId="0" borderId="23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176" fontId="18" fillId="0" borderId="36" xfId="0" applyNumberFormat="1" applyFont="1" applyBorder="1" applyAlignment="1">
      <alignment horizontal="center" vertical="center"/>
    </xf>
    <xf numFmtId="177" fontId="18" fillId="0" borderId="37" xfId="0" applyNumberFormat="1" applyFont="1" applyBorder="1" applyAlignment="1">
      <alignment horizontal="center" vertical="center"/>
    </xf>
    <xf numFmtId="0" fontId="18" fillId="0" borderId="38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177" fontId="18" fillId="0" borderId="0" xfId="0" applyNumberFormat="1" applyFont="1" applyFill="1" applyBorder="1" applyAlignment="1">
      <alignment horizontal="center" vertical="center"/>
    </xf>
    <xf numFmtId="176" fontId="1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8" fillId="0" borderId="43" xfId="0" applyFont="1" applyBorder="1" applyAlignment="1" quotePrefix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176" fontId="18" fillId="0" borderId="26" xfId="0" applyNumberFormat="1" applyFont="1" applyBorder="1" applyAlignment="1">
      <alignment horizontal="center" vertical="center"/>
    </xf>
    <xf numFmtId="0" fontId="28" fillId="0" borderId="16" xfId="0" applyFont="1" applyBorder="1" applyAlignment="1">
      <alignment horizontal="center"/>
    </xf>
    <xf numFmtId="0" fontId="28" fillId="0" borderId="35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8" fillId="0" borderId="0" xfId="0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F26" sqref="F26"/>
    </sheetView>
  </sheetViews>
  <sheetFormatPr defaultColWidth="9.00390625" defaultRowHeight="13.5"/>
  <cols>
    <col min="1" max="1" width="7.625" style="24" customWidth="1"/>
    <col min="2" max="2" width="15.875" style="12" customWidth="1"/>
    <col min="3" max="3" width="6.625" style="13" customWidth="1"/>
    <col min="4" max="4" width="9.00390625" style="12" bestFit="1" customWidth="1"/>
    <col min="5" max="5" width="7.50390625" style="12" customWidth="1"/>
    <col min="6" max="6" width="11.125" style="12" customWidth="1"/>
    <col min="7" max="7" width="8.00390625" style="12" customWidth="1"/>
    <col min="8" max="8" width="8.50390625" style="12" customWidth="1"/>
    <col min="9" max="9" width="12.625" style="12" customWidth="1"/>
    <col min="10" max="10" width="7.625" style="12" customWidth="1"/>
    <col min="11" max="11" width="15.125" style="12" customWidth="1"/>
    <col min="12" max="12" width="8.75390625" style="12" customWidth="1"/>
    <col min="13" max="13" width="12.25390625" style="60" customWidth="1"/>
    <col min="14" max="16384" width="9.00390625" style="13" customWidth="1"/>
  </cols>
  <sheetData>
    <row r="1" spans="1:13" ht="71.25" customHeight="1">
      <c r="A1" s="77" t="s">
        <v>452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3.5">
      <c r="A2" s="78" t="s">
        <v>0</v>
      </c>
      <c r="B2" s="79" t="s">
        <v>1</v>
      </c>
      <c r="C2" s="71" t="s">
        <v>2</v>
      </c>
      <c r="D2" s="71" t="s">
        <v>3</v>
      </c>
      <c r="E2" s="71" t="s">
        <v>4</v>
      </c>
      <c r="F2" s="71" t="s">
        <v>5</v>
      </c>
      <c r="G2" s="71"/>
      <c r="H2" s="71" t="s">
        <v>6</v>
      </c>
      <c r="I2" s="71" t="s">
        <v>7</v>
      </c>
      <c r="J2" s="72"/>
      <c r="K2" s="73" t="s">
        <v>402</v>
      </c>
      <c r="L2" s="74" t="s">
        <v>464</v>
      </c>
      <c r="M2" s="76" t="s">
        <v>451</v>
      </c>
    </row>
    <row r="3" spans="1:13" ht="13.5">
      <c r="A3" s="78"/>
      <c r="B3" s="79"/>
      <c r="C3" s="71"/>
      <c r="D3" s="71"/>
      <c r="E3" s="71"/>
      <c r="F3" s="5" t="s">
        <v>8</v>
      </c>
      <c r="G3" s="5" t="s">
        <v>9</v>
      </c>
      <c r="H3" s="71"/>
      <c r="I3" s="5" t="s">
        <v>8</v>
      </c>
      <c r="J3" s="33" t="s">
        <v>9</v>
      </c>
      <c r="K3" s="73"/>
      <c r="L3" s="75"/>
      <c r="M3" s="76"/>
    </row>
    <row r="4" spans="1:13" s="23" customFormat="1" ht="13.5">
      <c r="A4" s="78" t="s">
        <v>10</v>
      </c>
      <c r="B4" s="14" t="s">
        <v>11</v>
      </c>
      <c r="C4" s="15" t="s">
        <v>12</v>
      </c>
      <c r="D4" s="7" t="s">
        <v>13</v>
      </c>
      <c r="E4" s="7">
        <v>98</v>
      </c>
      <c r="F4" s="7">
        <v>84.7147</v>
      </c>
      <c r="G4" s="7">
        <v>23</v>
      </c>
      <c r="H4" s="7">
        <v>79.5</v>
      </c>
      <c r="I4" s="19">
        <f aca="true" t="shared" si="0" ref="I4:I35">E4*0.1+F4*0.65+H4*0.25</f>
        <v>84.739555</v>
      </c>
      <c r="J4" s="52">
        <v>1</v>
      </c>
      <c r="K4" s="53" t="s">
        <v>438</v>
      </c>
      <c r="L4" s="53">
        <v>5000</v>
      </c>
      <c r="M4" s="59" t="s">
        <v>458</v>
      </c>
    </row>
    <row r="5" spans="1:13" s="23" customFormat="1" ht="13.5">
      <c r="A5" s="78"/>
      <c r="B5" s="14" t="s">
        <v>14</v>
      </c>
      <c r="C5" s="15" t="s">
        <v>15</v>
      </c>
      <c r="D5" s="7" t="s">
        <v>16</v>
      </c>
      <c r="E5" s="7">
        <v>100</v>
      </c>
      <c r="F5" s="7">
        <v>96.1578</v>
      </c>
      <c r="G5" s="7">
        <v>1</v>
      </c>
      <c r="H5" s="7">
        <v>39.5</v>
      </c>
      <c r="I5" s="51">
        <f t="shared" si="0"/>
        <v>82.37756999999999</v>
      </c>
      <c r="J5" s="35">
        <v>2</v>
      </c>
      <c r="K5" s="47" t="s">
        <v>401</v>
      </c>
      <c r="L5" s="47">
        <v>8000</v>
      </c>
      <c r="M5" s="59" t="s">
        <v>458</v>
      </c>
    </row>
    <row r="6" spans="1:13" s="23" customFormat="1" ht="13.5">
      <c r="A6" s="78"/>
      <c r="B6" s="14" t="s">
        <v>18</v>
      </c>
      <c r="C6" s="15" t="s">
        <v>19</v>
      </c>
      <c r="D6" s="7" t="s">
        <v>13</v>
      </c>
      <c r="E6" s="7">
        <v>100</v>
      </c>
      <c r="F6" s="7">
        <v>95.3104</v>
      </c>
      <c r="G6" s="7">
        <v>3</v>
      </c>
      <c r="H6" s="7">
        <v>37.25</v>
      </c>
      <c r="I6" s="51">
        <f t="shared" si="0"/>
        <v>81.26426000000001</v>
      </c>
      <c r="J6" s="35">
        <v>3</v>
      </c>
      <c r="K6" s="35" t="s">
        <v>442</v>
      </c>
      <c r="L6" s="35">
        <v>8000</v>
      </c>
      <c r="M6" s="59" t="s">
        <v>458</v>
      </c>
    </row>
    <row r="7" spans="1:13" s="23" customFormat="1" ht="13.5">
      <c r="A7" s="78"/>
      <c r="B7" s="14" t="s">
        <v>20</v>
      </c>
      <c r="C7" s="15" t="s">
        <v>21</v>
      </c>
      <c r="D7" s="7" t="s">
        <v>22</v>
      </c>
      <c r="E7" s="7">
        <v>100</v>
      </c>
      <c r="F7" s="7">
        <v>95.0738</v>
      </c>
      <c r="G7" s="7">
        <v>4</v>
      </c>
      <c r="H7" s="7">
        <v>36.5</v>
      </c>
      <c r="I7" s="51">
        <f t="shared" si="0"/>
        <v>80.92297</v>
      </c>
      <c r="J7" s="35">
        <v>4</v>
      </c>
      <c r="K7" s="47" t="s">
        <v>438</v>
      </c>
      <c r="L7" s="47">
        <v>6000</v>
      </c>
      <c r="M7" s="59" t="s">
        <v>441</v>
      </c>
    </row>
    <row r="8" spans="1:13" s="23" customFormat="1" ht="13.5">
      <c r="A8" s="78"/>
      <c r="B8" s="14" t="s">
        <v>26</v>
      </c>
      <c r="C8" s="15" t="s">
        <v>27</v>
      </c>
      <c r="D8" s="7" t="s">
        <v>13</v>
      </c>
      <c r="E8" s="7">
        <v>100</v>
      </c>
      <c r="F8" s="7">
        <v>95.461</v>
      </c>
      <c r="G8" s="7">
        <v>2</v>
      </c>
      <c r="H8" s="7">
        <v>27.75</v>
      </c>
      <c r="I8" s="51">
        <f>E8*0.1+F8*0.65+H8*0.25</f>
        <v>78.98715</v>
      </c>
      <c r="J8" s="35">
        <v>5</v>
      </c>
      <c r="K8" s="35" t="s">
        <v>438</v>
      </c>
      <c r="L8" s="47">
        <v>5000</v>
      </c>
      <c r="M8" s="59" t="s">
        <v>458</v>
      </c>
    </row>
    <row r="9" spans="1:13" s="23" customFormat="1" ht="13.5">
      <c r="A9" s="78" t="s">
        <v>25</v>
      </c>
      <c r="B9" s="14" t="s">
        <v>23</v>
      </c>
      <c r="C9" s="15" t="s">
        <v>24</v>
      </c>
      <c r="D9" s="7" t="s">
        <v>22</v>
      </c>
      <c r="E9" s="7">
        <v>90</v>
      </c>
      <c r="F9" s="7">
        <v>86.6507</v>
      </c>
      <c r="G9" s="7">
        <v>19</v>
      </c>
      <c r="H9" s="7">
        <v>53.5</v>
      </c>
      <c r="I9" s="51">
        <f>E9*0.1+F9*0.65+H9*0.25</f>
        <v>78.69795500000001</v>
      </c>
      <c r="J9" s="35">
        <v>6</v>
      </c>
      <c r="L9" s="47">
        <v>2000</v>
      </c>
      <c r="M9" s="59" t="s">
        <v>458</v>
      </c>
    </row>
    <row r="10" spans="1:13" s="23" customFormat="1" ht="13.5">
      <c r="A10" s="78"/>
      <c r="B10" s="14" t="s">
        <v>28</v>
      </c>
      <c r="C10" s="15" t="s">
        <v>29</v>
      </c>
      <c r="D10" s="7" t="s">
        <v>22</v>
      </c>
      <c r="E10" s="7">
        <v>100</v>
      </c>
      <c r="F10" s="7">
        <v>89.3014</v>
      </c>
      <c r="G10" s="7">
        <v>13</v>
      </c>
      <c r="H10" s="7">
        <v>28.5</v>
      </c>
      <c r="I10" s="19">
        <f t="shared" si="0"/>
        <v>75.17090999999999</v>
      </c>
      <c r="J10" s="54">
        <v>7</v>
      </c>
      <c r="K10" s="35" t="s">
        <v>444</v>
      </c>
      <c r="L10" s="47">
        <v>3000</v>
      </c>
      <c r="M10" s="59" t="s">
        <v>458</v>
      </c>
    </row>
    <row r="11" spans="1:13" s="23" customFormat="1" ht="13.5">
      <c r="A11" s="78"/>
      <c r="B11" s="14" t="s">
        <v>30</v>
      </c>
      <c r="C11" s="15" t="s">
        <v>31</v>
      </c>
      <c r="D11" s="7" t="s">
        <v>13</v>
      </c>
      <c r="E11" s="7">
        <v>100</v>
      </c>
      <c r="F11" s="7">
        <v>88.3625</v>
      </c>
      <c r="G11" s="7">
        <v>16</v>
      </c>
      <c r="H11" s="7">
        <v>21.25</v>
      </c>
      <c r="I11" s="19">
        <f t="shared" si="0"/>
        <v>72.748125</v>
      </c>
      <c r="J11" s="18">
        <v>8</v>
      </c>
      <c r="K11" s="35"/>
      <c r="L11" s="35">
        <v>2000</v>
      </c>
      <c r="M11" s="59" t="s">
        <v>458</v>
      </c>
    </row>
    <row r="12" spans="1:13" s="23" customFormat="1" ht="13.5">
      <c r="A12" s="78"/>
      <c r="B12" s="14" t="s">
        <v>32</v>
      </c>
      <c r="C12" s="15" t="s">
        <v>33</v>
      </c>
      <c r="D12" s="7" t="s">
        <v>13</v>
      </c>
      <c r="E12" s="7">
        <v>100</v>
      </c>
      <c r="F12" s="7">
        <v>90.244</v>
      </c>
      <c r="G12" s="7">
        <v>9</v>
      </c>
      <c r="H12" s="7">
        <v>12</v>
      </c>
      <c r="I12" s="19">
        <f t="shared" si="0"/>
        <v>71.6586</v>
      </c>
      <c r="J12" s="18">
        <v>9</v>
      </c>
      <c r="K12" s="35" t="s">
        <v>34</v>
      </c>
      <c r="L12" s="35">
        <v>5000</v>
      </c>
      <c r="M12" s="59" t="s">
        <v>458</v>
      </c>
    </row>
    <row r="13" spans="1:13" s="23" customFormat="1" ht="13.5">
      <c r="A13" s="78"/>
      <c r="B13" s="14" t="s">
        <v>37</v>
      </c>
      <c r="C13" s="15" t="s">
        <v>38</v>
      </c>
      <c r="D13" s="7" t="s">
        <v>16</v>
      </c>
      <c r="E13" s="7">
        <v>100</v>
      </c>
      <c r="F13" s="7">
        <v>91.627</v>
      </c>
      <c r="G13" s="7">
        <v>5</v>
      </c>
      <c r="H13" s="7">
        <v>7.5</v>
      </c>
      <c r="I13" s="19">
        <f t="shared" si="0"/>
        <v>71.43254999999999</v>
      </c>
      <c r="J13" s="18">
        <v>10</v>
      </c>
      <c r="K13" s="47" t="s">
        <v>440</v>
      </c>
      <c r="L13" s="35">
        <v>4500</v>
      </c>
      <c r="M13" s="59" t="s">
        <v>458</v>
      </c>
    </row>
    <row r="14" spans="1:13" s="23" customFormat="1" ht="13.5">
      <c r="A14" s="78"/>
      <c r="B14" s="14" t="s">
        <v>35</v>
      </c>
      <c r="C14" s="15" t="s">
        <v>36</v>
      </c>
      <c r="D14" s="7" t="s">
        <v>16</v>
      </c>
      <c r="E14" s="7">
        <v>100</v>
      </c>
      <c r="F14" s="7">
        <v>90.584</v>
      </c>
      <c r="G14" s="7">
        <v>7</v>
      </c>
      <c r="H14" s="7">
        <v>8.5</v>
      </c>
      <c r="I14" s="19">
        <f t="shared" si="0"/>
        <v>71.00460000000001</v>
      </c>
      <c r="J14" s="18">
        <v>11</v>
      </c>
      <c r="K14" s="35" t="s">
        <v>444</v>
      </c>
      <c r="L14" s="47">
        <v>3000</v>
      </c>
      <c r="M14" s="59" t="s">
        <v>485</v>
      </c>
    </row>
    <row r="15" spans="1:13" s="23" customFormat="1" ht="13.5">
      <c r="A15" s="78"/>
      <c r="B15" s="14" t="s">
        <v>39</v>
      </c>
      <c r="C15" s="15" t="s">
        <v>40</v>
      </c>
      <c r="D15" s="7" t="s">
        <v>13</v>
      </c>
      <c r="E15" s="7">
        <v>100</v>
      </c>
      <c r="F15" s="7">
        <v>89.957</v>
      </c>
      <c r="G15" s="7">
        <v>10</v>
      </c>
      <c r="H15" s="7">
        <v>10</v>
      </c>
      <c r="I15" s="19">
        <f t="shared" si="0"/>
        <v>70.97205</v>
      </c>
      <c r="J15" s="18">
        <v>12</v>
      </c>
      <c r="K15" s="35" t="s">
        <v>445</v>
      </c>
      <c r="L15" s="35">
        <v>5000</v>
      </c>
      <c r="M15" s="59" t="s">
        <v>462</v>
      </c>
    </row>
    <row r="16" spans="1:13" s="23" customFormat="1" ht="13.5">
      <c r="A16" s="78"/>
      <c r="B16" s="14" t="s">
        <v>43</v>
      </c>
      <c r="C16" s="15" t="s">
        <v>44</v>
      </c>
      <c r="D16" s="7" t="s">
        <v>13</v>
      </c>
      <c r="E16" s="7">
        <v>96</v>
      </c>
      <c r="F16" s="7">
        <v>86.7256</v>
      </c>
      <c r="G16" s="7">
        <v>18</v>
      </c>
      <c r="H16" s="7">
        <v>19.5</v>
      </c>
      <c r="I16" s="19">
        <f t="shared" si="0"/>
        <v>70.84664000000001</v>
      </c>
      <c r="J16" s="18">
        <v>13</v>
      </c>
      <c r="K16" s="35"/>
      <c r="L16" s="35">
        <v>2000</v>
      </c>
      <c r="M16" s="59" t="s">
        <v>462</v>
      </c>
    </row>
    <row r="17" spans="1:13" s="23" customFormat="1" ht="13.5">
      <c r="A17" s="78"/>
      <c r="B17" s="14" t="s">
        <v>41</v>
      </c>
      <c r="C17" s="15" t="s">
        <v>42</v>
      </c>
      <c r="D17" s="7" t="s">
        <v>16</v>
      </c>
      <c r="E17" s="7">
        <v>96</v>
      </c>
      <c r="F17" s="7">
        <v>87.9206</v>
      </c>
      <c r="G17" s="7">
        <v>17</v>
      </c>
      <c r="H17" s="7">
        <v>16</v>
      </c>
      <c r="I17" s="19">
        <f t="shared" si="0"/>
        <v>70.74839</v>
      </c>
      <c r="J17" s="18">
        <v>14</v>
      </c>
      <c r="K17" s="35" t="s">
        <v>34</v>
      </c>
      <c r="L17" s="35">
        <v>5000</v>
      </c>
      <c r="M17" s="59" t="s">
        <v>462</v>
      </c>
    </row>
    <row r="18" spans="1:13" s="23" customFormat="1" ht="13.5">
      <c r="A18" s="78"/>
      <c r="B18" s="14" t="s">
        <v>45</v>
      </c>
      <c r="C18" s="15" t="s">
        <v>46</v>
      </c>
      <c r="D18" s="7" t="s">
        <v>22</v>
      </c>
      <c r="E18" s="7">
        <v>100</v>
      </c>
      <c r="F18" s="7">
        <v>91.4784</v>
      </c>
      <c r="G18" s="7">
        <v>6</v>
      </c>
      <c r="H18" s="7">
        <v>4</v>
      </c>
      <c r="I18" s="19">
        <f t="shared" si="0"/>
        <v>70.46096</v>
      </c>
      <c r="J18" s="18">
        <v>15</v>
      </c>
      <c r="K18" s="35" t="s">
        <v>439</v>
      </c>
      <c r="L18" s="35">
        <v>3500</v>
      </c>
      <c r="M18" s="59" t="s">
        <v>462</v>
      </c>
    </row>
    <row r="19" spans="1:13" s="23" customFormat="1" ht="13.5">
      <c r="A19" s="78" t="s">
        <v>47</v>
      </c>
      <c r="B19" s="14" t="s">
        <v>48</v>
      </c>
      <c r="C19" s="15" t="s">
        <v>49</v>
      </c>
      <c r="D19" s="7" t="s">
        <v>16</v>
      </c>
      <c r="E19" s="7">
        <v>100</v>
      </c>
      <c r="F19" s="7">
        <v>90.5425</v>
      </c>
      <c r="G19" s="7">
        <v>8</v>
      </c>
      <c r="H19" s="7">
        <v>5.5</v>
      </c>
      <c r="I19" s="19">
        <f t="shared" si="0"/>
        <v>70.227625</v>
      </c>
      <c r="J19" s="18">
        <v>16</v>
      </c>
      <c r="K19" s="47" t="s">
        <v>434</v>
      </c>
      <c r="L19" s="35">
        <v>1300</v>
      </c>
      <c r="M19" s="59" t="s">
        <v>462</v>
      </c>
    </row>
    <row r="20" spans="1:13" s="23" customFormat="1" ht="13.5">
      <c r="A20" s="78"/>
      <c r="B20" s="14" t="s">
        <v>50</v>
      </c>
      <c r="C20" s="15" t="s">
        <v>51</v>
      </c>
      <c r="D20" s="7" t="s">
        <v>22</v>
      </c>
      <c r="E20" s="7">
        <v>100</v>
      </c>
      <c r="F20" s="7">
        <v>88.4731</v>
      </c>
      <c r="G20" s="7">
        <v>15</v>
      </c>
      <c r="H20" s="7">
        <v>10.75</v>
      </c>
      <c r="I20" s="19">
        <f t="shared" si="0"/>
        <v>70.19501500000001</v>
      </c>
      <c r="J20" s="18">
        <v>17</v>
      </c>
      <c r="K20" s="35"/>
      <c r="L20" s="35">
        <v>1000</v>
      </c>
      <c r="M20" s="59" t="s">
        <v>462</v>
      </c>
    </row>
    <row r="21" spans="1:13" s="23" customFormat="1" ht="13.5">
      <c r="A21" s="78"/>
      <c r="B21" s="14" t="s">
        <v>52</v>
      </c>
      <c r="C21" s="15" t="s">
        <v>53</v>
      </c>
      <c r="D21" s="7" t="s">
        <v>22</v>
      </c>
      <c r="E21" s="7">
        <v>100</v>
      </c>
      <c r="F21" s="7">
        <v>85.0734</v>
      </c>
      <c r="G21" s="7">
        <v>22</v>
      </c>
      <c r="H21" s="7">
        <v>19.5</v>
      </c>
      <c r="I21" s="19">
        <f t="shared" si="0"/>
        <v>70.17271000000001</v>
      </c>
      <c r="J21" s="18">
        <v>18</v>
      </c>
      <c r="K21" s="35" t="s">
        <v>34</v>
      </c>
      <c r="L21" s="35">
        <v>5000</v>
      </c>
      <c r="M21" s="59" t="s">
        <v>462</v>
      </c>
    </row>
    <row r="22" spans="1:13" s="23" customFormat="1" ht="13.5">
      <c r="A22" s="78"/>
      <c r="B22" s="14" t="s">
        <v>54</v>
      </c>
      <c r="C22" s="15" t="s">
        <v>55</v>
      </c>
      <c r="D22" s="7" t="s">
        <v>22</v>
      </c>
      <c r="E22" s="7">
        <v>98</v>
      </c>
      <c r="F22" s="7">
        <v>89.352</v>
      </c>
      <c r="G22" s="7">
        <v>12</v>
      </c>
      <c r="H22" s="7">
        <v>8.5</v>
      </c>
      <c r="I22" s="19">
        <f t="shared" si="0"/>
        <v>70.0038</v>
      </c>
      <c r="J22" s="18">
        <v>19</v>
      </c>
      <c r="K22" s="35"/>
      <c r="L22" s="35">
        <v>1000</v>
      </c>
      <c r="M22" s="59" t="s">
        <v>462</v>
      </c>
    </row>
    <row r="23" spans="1:13" s="23" customFormat="1" ht="13.5">
      <c r="A23" s="78"/>
      <c r="B23" s="14" t="s">
        <v>56</v>
      </c>
      <c r="C23" s="15" t="s">
        <v>57</v>
      </c>
      <c r="D23" s="7" t="s">
        <v>13</v>
      </c>
      <c r="E23" s="7">
        <v>96</v>
      </c>
      <c r="F23" s="7">
        <v>89.448</v>
      </c>
      <c r="G23" s="7">
        <v>11</v>
      </c>
      <c r="H23" s="7">
        <v>8</v>
      </c>
      <c r="I23" s="19">
        <f t="shared" si="0"/>
        <v>69.74119999999999</v>
      </c>
      <c r="J23" s="18">
        <v>20</v>
      </c>
      <c r="K23" s="35" t="s">
        <v>34</v>
      </c>
      <c r="L23" s="35">
        <v>5000</v>
      </c>
      <c r="M23" s="59" t="s">
        <v>462</v>
      </c>
    </row>
    <row r="24" spans="1:13" s="23" customFormat="1" ht="13.5">
      <c r="A24" s="78"/>
      <c r="B24" s="14" t="s">
        <v>58</v>
      </c>
      <c r="C24" s="15" t="s">
        <v>59</v>
      </c>
      <c r="D24" s="7" t="s">
        <v>16</v>
      </c>
      <c r="E24" s="7">
        <v>100</v>
      </c>
      <c r="F24" s="7">
        <v>86.3163</v>
      </c>
      <c r="G24" s="7">
        <v>21</v>
      </c>
      <c r="H24" s="7">
        <v>10.25</v>
      </c>
      <c r="I24" s="19">
        <f t="shared" si="0"/>
        <v>68.668095</v>
      </c>
      <c r="J24" s="18">
        <v>21</v>
      </c>
      <c r="K24" s="35"/>
      <c r="L24" s="35">
        <v>1000</v>
      </c>
      <c r="M24" s="59" t="s">
        <v>462</v>
      </c>
    </row>
    <row r="25" spans="1:13" s="23" customFormat="1" ht="13.5">
      <c r="A25" s="78"/>
      <c r="B25" s="14" t="s">
        <v>60</v>
      </c>
      <c r="C25" s="15" t="s">
        <v>61</v>
      </c>
      <c r="D25" s="7" t="s">
        <v>13</v>
      </c>
      <c r="E25" s="7">
        <v>99</v>
      </c>
      <c r="F25" s="7">
        <v>82.6014</v>
      </c>
      <c r="G25" s="7">
        <v>29</v>
      </c>
      <c r="H25" s="7">
        <v>20</v>
      </c>
      <c r="I25" s="19">
        <f t="shared" si="0"/>
        <v>68.59091000000001</v>
      </c>
      <c r="J25" s="18">
        <v>22</v>
      </c>
      <c r="K25" s="35"/>
      <c r="L25" s="35">
        <v>1000</v>
      </c>
      <c r="M25" s="59" t="s">
        <v>462</v>
      </c>
    </row>
    <row r="26" spans="1:13" s="23" customFormat="1" ht="13.5">
      <c r="A26" s="78"/>
      <c r="B26" s="14" t="s">
        <v>62</v>
      </c>
      <c r="C26" s="15" t="s">
        <v>63</v>
      </c>
      <c r="D26" s="7" t="s">
        <v>16</v>
      </c>
      <c r="E26" s="7">
        <v>98</v>
      </c>
      <c r="F26" s="7">
        <v>89.2651</v>
      </c>
      <c r="G26" s="7">
        <v>14</v>
      </c>
      <c r="H26" s="7">
        <v>2</v>
      </c>
      <c r="I26" s="19">
        <f t="shared" si="0"/>
        <v>68.322315</v>
      </c>
      <c r="J26" s="18">
        <v>23</v>
      </c>
      <c r="K26" s="35"/>
      <c r="L26" s="35">
        <v>1000</v>
      </c>
      <c r="M26" s="59" t="s">
        <v>462</v>
      </c>
    </row>
    <row r="27" spans="1:13" s="23" customFormat="1" ht="13.5">
      <c r="A27" s="78"/>
      <c r="B27" s="27" t="s">
        <v>64</v>
      </c>
      <c r="C27" s="15" t="s">
        <v>65</v>
      </c>
      <c r="D27" s="7" t="s">
        <v>22</v>
      </c>
      <c r="E27" s="7">
        <v>100</v>
      </c>
      <c r="F27" s="7">
        <v>83.9706</v>
      </c>
      <c r="G27" s="7">
        <v>25</v>
      </c>
      <c r="H27" s="7">
        <v>12.25</v>
      </c>
      <c r="I27" s="19">
        <f t="shared" si="0"/>
        <v>67.64339000000001</v>
      </c>
      <c r="J27" s="18">
        <v>24</v>
      </c>
      <c r="K27" s="35"/>
      <c r="L27" s="35">
        <v>1000</v>
      </c>
      <c r="M27" s="59" t="s">
        <v>462</v>
      </c>
    </row>
    <row r="28" spans="1:13" s="23" customFormat="1" ht="13.5">
      <c r="A28" s="78"/>
      <c r="B28" s="14" t="s">
        <v>66</v>
      </c>
      <c r="C28" s="15" t="s">
        <v>67</v>
      </c>
      <c r="D28" s="7" t="s">
        <v>22</v>
      </c>
      <c r="E28" s="7">
        <v>100</v>
      </c>
      <c r="F28" s="7">
        <v>80.207</v>
      </c>
      <c r="G28" s="7">
        <v>35</v>
      </c>
      <c r="H28" s="7">
        <v>19.25</v>
      </c>
      <c r="I28" s="19">
        <f t="shared" si="0"/>
        <v>66.94704999999999</v>
      </c>
      <c r="J28" s="18">
        <v>25</v>
      </c>
      <c r="K28" s="35"/>
      <c r="L28" s="35">
        <v>1000</v>
      </c>
      <c r="M28" s="59" t="s">
        <v>462</v>
      </c>
    </row>
    <row r="29" spans="1:13" s="23" customFormat="1" ht="13.5">
      <c r="A29" s="78"/>
      <c r="B29" s="14" t="s">
        <v>68</v>
      </c>
      <c r="C29" s="15" t="s">
        <v>69</v>
      </c>
      <c r="D29" s="7" t="s">
        <v>22</v>
      </c>
      <c r="E29" s="7">
        <v>98</v>
      </c>
      <c r="F29" s="7">
        <v>86.562</v>
      </c>
      <c r="G29" s="7">
        <v>20</v>
      </c>
      <c r="H29" s="7">
        <v>0</v>
      </c>
      <c r="I29" s="19">
        <f t="shared" si="0"/>
        <v>66.06530000000001</v>
      </c>
      <c r="J29" s="18">
        <v>26</v>
      </c>
      <c r="K29" s="35"/>
      <c r="L29" s="35">
        <v>1000</v>
      </c>
      <c r="M29" s="59" t="s">
        <v>462</v>
      </c>
    </row>
    <row r="30" spans="1:13" s="23" customFormat="1" ht="13.5">
      <c r="A30" s="78"/>
      <c r="B30" s="14" t="s">
        <v>70</v>
      </c>
      <c r="C30" s="15" t="s">
        <v>71</v>
      </c>
      <c r="D30" s="7" t="s">
        <v>16</v>
      </c>
      <c r="E30" s="7">
        <v>100</v>
      </c>
      <c r="F30" s="7">
        <v>84.5024</v>
      </c>
      <c r="G30" s="7">
        <v>24</v>
      </c>
      <c r="H30" s="7">
        <v>4.25</v>
      </c>
      <c r="I30" s="19">
        <f t="shared" si="0"/>
        <v>65.98906</v>
      </c>
      <c r="J30" s="18">
        <v>27</v>
      </c>
      <c r="K30" s="35"/>
      <c r="L30" s="35">
        <v>1000</v>
      </c>
      <c r="M30" s="59" t="s">
        <v>462</v>
      </c>
    </row>
    <row r="31" spans="1:13" s="23" customFormat="1" ht="13.5">
      <c r="A31" s="78"/>
      <c r="B31" s="14" t="s">
        <v>72</v>
      </c>
      <c r="C31" s="15" t="s">
        <v>73</v>
      </c>
      <c r="D31" s="7" t="s">
        <v>22</v>
      </c>
      <c r="E31" s="7">
        <v>100</v>
      </c>
      <c r="F31" s="7">
        <v>83.2603</v>
      </c>
      <c r="G31" s="7">
        <v>27</v>
      </c>
      <c r="H31" s="7">
        <v>5</v>
      </c>
      <c r="I31" s="19">
        <f t="shared" si="0"/>
        <v>65.369195</v>
      </c>
      <c r="J31" s="18">
        <v>28</v>
      </c>
      <c r="K31" s="35"/>
      <c r="L31" s="35">
        <v>1000</v>
      </c>
      <c r="M31" s="59" t="s">
        <v>462</v>
      </c>
    </row>
    <row r="32" spans="1:13" s="23" customFormat="1" ht="13.5">
      <c r="A32" s="78"/>
      <c r="B32" s="14" t="s">
        <v>74</v>
      </c>
      <c r="C32" s="15" t="s">
        <v>75</v>
      </c>
      <c r="D32" s="7" t="s">
        <v>13</v>
      </c>
      <c r="E32" s="7">
        <v>100</v>
      </c>
      <c r="F32" s="7">
        <v>78.5019</v>
      </c>
      <c r="G32" s="7">
        <v>44</v>
      </c>
      <c r="H32" s="7">
        <v>16</v>
      </c>
      <c r="I32" s="19">
        <f t="shared" si="0"/>
        <v>65.02623500000001</v>
      </c>
      <c r="J32" s="18">
        <v>29</v>
      </c>
      <c r="K32" s="35"/>
      <c r="L32" s="35">
        <v>1000</v>
      </c>
      <c r="M32" s="59" t="s">
        <v>462</v>
      </c>
    </row>
    <row r="33" spans="1:13" s="23" customFormat="1" ht="13.5">
      <c r="A33" s="78"/>
      <c r="B33" s="14" t="s">
        <v>76</v>
      </c>
      <c r="C33" s="15" t="s">
        <v>77</v>
      </c>
      <c r="D33" s="7" t="s">
        <v>16</v>
      </c>
      <c r="E33" s="7">
        <v>98</v>
      </c>
      <c r="F33" s="7">
        <v>83.5532</v>
      </c>
      <c r="G33" s="7">
        <v>26</v>
      </c>
      <c r="H33" s="7">
        <v>3</v>
      </c>
      <c r="I33" s="19">
        <f t="shared" si="0"/>
        <v>64.85958000000001</v>
      </c>
      <c r="J33" s="18">
        <v>30</v>
      </c>
      <c r="K33" s="35"/>
      <c r="L33" s="35">
        <v>1000</v>
      </c>
      <c r="M33" s="59" t="s">
        <v>462</v>
      </c>
    </row>
    <row r="34" spans="1:13" s="23" customFormat="1" ht="13.5">
      <c r="A34" s="78"/>
      <c r="B34" s="14" t="s">
        <v>78</v>
      </c>
      <c r="C34" s="15" t="s">
        <v>79</v>
      </c>
      <c r="D34" s="7" t="s">
        <v>16</v>
      </c>
      <c r="E34" s="7">
        <v>94</v>
      </c>
      <c r="F34" s="7">
        <v>82.2449</v>
      </c>
      <c r="G34" s="7">
        <v>30</v>
      </c>
      <c r="H34" s="7">
        <v>6.5</v>
      </c>
      <c r="I34" s="19">
        <f t="shared" si="0"/>
        <v>64.484185</v>
      </c>
      <c r="J34" s="18">
        <v>31</v>
      </c>
      <c r="K34" s="35"/>
      <c r="L34" s="35">
        <v>1000</v>
      </c>
      <c r="M34" s="59" t="s">
        <v>462</v>
      </c>
    </row>
    <row r="35" spans="1:13" s="23" customFormat="1" ht="13.5">
      <c r="A35" s="78"/>
      <c r="B35" s="14" t="s">
        <v>80</v>
      </c>
      <c r="C35" s="15" t="s">
        <v>81</v>
      </c>
      <c r="D35" s="7" t="s">
        <v>22</v>
      </c>
      <c r="E35" s="7">
        <v>100</v>
      </c>
      <c r="F35" s="7">
        <v>82.8042</v>
      </c>
      <c r="G35" s="7">
        <v>28</v>
      </c>
      <c r="H35" s="7">
        <v>1.5</v>
      </c>
      <c r="I35" s="19">
        <f t="shared" si="0"/>
        <v>64.19773</v>
      </c>
      <c r="J35" s="18">
        <v>32</v>
      </c>
      <c r="K35" s="35"/>
      <c r="L35" s="35">
        <v>1000</v>
      </c>
      <c r="M35" s="59" t="s">
        <v>462</v>
      </c>
    </row>
    <row r="36" spans="1:13" s="23" customFormat="1" ht="13.5">
      <c r="A36" s="78"/>
      <c r="B36" s="27" t="s">
        <v>82</v>
      </c>
      <c r="C36" s="15" t="s">
        <v>83</v>
      </c>
      <c r="D36" s="7" t="s">
        <v>22</v>
      </c>
      <c r="E36" s="7">
        <v>100</v>
      </c>
      <c r="F36" s="7">
        <v>79.6437</v>
      </c>
      <c r="G36" s="7">
        <v>38</v>
      </c>
      <c r="H36" s="7">
        <v>7.5</v>
      </c>
      <c r="I36" s="19">
        <f aca="true" t="shared" si="1" ref="I36:I64">E36*0.1+F36*0.65+H36*0.25</f>
        <v>63.643405</v>
      </c>
      <c r="J36" s="18">
        <v>33</v>
      </c>
      <c r="K36" s="35"/>
      <c r="L36" s="35">
        <v>1000</v>
      </c>
      <c r="M36" s="59" t="s">
        <v>462</v>
      </c>
    </row>
    <row r="37" spans="1:13" s="23" customFormat="1" ht="13.5">
      <c r="A37" s="78"/>
      <c r="B37" s="14" t="s">
        <v>88</v>
      </c>
      <c r="C37" s="15" t="s">
        <v>89</v>
      </c>
      <c r="D37" s="7" t="s">
        <v>13</v>
      </c>
      <c r="E37" s="7">
        <v>97</v>
      </c>
      <c r="F37" s="7">
        <v>80.0019</v>
      </c>
      <c r="G37" s="7">
        <v>36</v>
      </c>
      <c r="H37" s="7">
        <v>6.5</v>
      </c>
      <c r="I37" s="19">
        <f t="shared" si="1"/>
        <v>63.32623500000001</v>
      </c>
      <c r="J37" s="18">
        <v>34</v>
      </c>
      <c r="K37" s="35"/>
      <c r="L37" s="35">
        <v>1000</v>
      </c>
      <c r="M37" s="59" t="s">
        <v>462</v>
      </c>
    </row>
    <row r="38" spans="1:13" s="23" customFormat="1" ht="13.5">
      <c r="A38" s="78"/>
      <c r="B38" s="14" t="s">
        <v>84</v>
      </c>
      <c r="C38" s="15" t="s">
        <v>85</v>
      </c>
      <c r="D38" s="7" t="s">
        <v>22</v>
      </c>
      <c r="E38" s="7">
        <v>96</v>
      </c>
      <c r="F38" s="7">
        <v>81.4613</v>
      </c>
      <c r="G38" s="7">
        <v>31</v>
      </c>
      <c r="H38" s="7">
        <v>3</v>
      </c>
      <c r="I38" s="19">
        <f t="shared" si="1"/>
        <v>63.299845</v>
      </c>
      <c r="J38" s="18">
        <v>35</v>
      </c>
      <c r="K38" s="35"/>
      <c r="L38" s="35">
        <v>1000</v>
      </c>
      <c r="M38" s="59" t="s">
        <v>462</v>
      </c>
    </row>
    <row r="39" spans="1:13" s="23" customFormat="1" ht="13.5">
      <c r="A39" s="78"/>
      <c r="B39" s="27" t="s">
        <v>86</v>
      </c>
      <c r="C39" s="7" t="s">
        <v>87</v>
      </c>
      <c r="D39" s="7" t="s">
        <v>16</v>
      </c>
      <c r="E39" s="7">
        <v>96</v>
      </c>
      <c r="F39" s="7">
        <v>81.0407</v>
      </c>
      <c r="G39" s="7">
        <v>32</v>
      </c>
      <c r="H39" s="7">
        <v>4</v>
      </c>
      <c r="I39" s="19">
        <f t="shared" si="1"/>
        <v>63.276455000000006</v>
      </c>
      <c r="J39" s="18">
        <v>36</v>
      </c>
      <c r="K39" s="35"/>
      <c r="L39" s="35">
        <v>1000</v>
      </c>
      <c r="M39" s="59" t="s">
        <v>462</v>
      </c>
    </row>
    <row r="40" spans="1:13" s="23" customFormat="1" ht="13.5">
      <c r="A40" s="78"/>
      <c r="B40" s="27" t="s">
        <v>108</v>
      </c>
      <c r="C40" s="7" t="s">
        <v>109</v>
      </c>
      <c r="D40" s="7" t="s">
        <v>13</v>
      </c>
      <c r="E40" s="7">
        <v>99</v>
      </c>
      <c r="F40" s="7">
        <v>73.8696</v>
      </c>
      <c r="G40" s="7">
        <v>57</v>
      </c>
      <c r="H40" s="7">
        <v>19.5</v>
      </c>
      <c r="I40" s="19">
        <f t="shared" si="1"/>
        <v>62.790240000000004</v>
      </c>
      <c r="J40" s="18">
        <v>46</v>
      </c>
      <c r="K40" s="35"/>
      <c r="L40" s="35">
        <v>1000</v>
      </c>
      <c r="M40" s="59" t="s">
        <v>462</v>
      </c>
    </row>
    <row r="41" spans="1:13" s="23" customFormat="1" ht="13.5">
      <c r="A41" s="78"/>
      <c r="B41" s="28" t="s">
        <v>90</v>
      </c>
      <c r="C41" s="17" t="s">
        <v>91</v>
      </c>
      <c r="D41" s="17" t="s">
        <v>13</v>
      </c>
      <c r="E41" s="17">
        <v>97</v>
      </c>
      <c r="F41" s="17">
        <v>77.8321</v>
      </c>
      <c r="G41" s="7">
        <v>47</v>
      </c>
      <c r="H41" s="17">
        <v>9.5</v>
      </c>
      <c r="I41" s="21">
        <f t="shared" si="1"/>
        <v>62.665865000000004</v>
      </c>
      <c r="J41" s="18">
        <v>37</v>
      </c>
      <c r="K41" s="35"/>
      <c r="L41" s="35">
        <v>1000</v>
      </c>
      <c r="M41" s="59"/>
    </row>
    <row r="42" spans="1:13" s="23" customFormat="1" ht="13.5">
      <c r="A42" s="78"/>
      <c r="B42" s="27" t="s">
        <v>92</v>
      </c>
      <c r="C42" s="7" t="s">
        <v>93</v>
      </c>
      <c r="D42" s="7" t="s">
        <v>13</v>
      </c>
      <c r="E42" s="7">
        <v>96</v>
      </c>
      <c r="F42" s="7">
        <v>79.2626</v>
      </c>
      <c r="G42" s="7">
        <v>39</v>
      </c>
      <c r="H42" s="7">
        <v>6</v>
      </c>
      <c r="I42" s="19">
        <f t="shared" si="1"/>
        <v>62.62069000000001</v>
      </c>
      <c r="J42" s="18">
        <v>38</v>
      </c>
      <c r="K42" s="35"/>
      <c r="L42" s="35">
        <v>1000</v>
      </c>
      <c r="M42" s="59"/>
    </row>
    <row r="43" spans="1:13" ht="13.5">
      <c r="A43" s="78"/>
      <c r="B43" s="14" t="s">
        <v>94</v>
      </c>
      <c r="C43" s="15" t="s">
        <v>95</v>
      </c>
      <c r="D43" s="7" t="s">
        <v>16</v>
      </c>
      <c r="E43" s="7">
        <v>96</v>
      </c>
      <c r="F43" s="7">
        <v>79.1587</v>
      </c>
      <c r="G43" s="7">
        <v>41</v>
      </c>
      <c r="H43" s="7">
        <v>6</v>
      </c>
      <c r="I43" s="19">
        <f t="shared" si="1"/>
        <v>62.553155000000004</v>
      </c>
      <c r="J43" s="18">
        <v>39</v>
      </c>
      <c r="K43" s="35"/>
      <c r="L43" s="35">
        <v>1000</v>
      </c>
      <c r="M43" s="59"/>
    </row>
    <row r="44" spans="1:13" ht="13.5">
      <c r="A44" s="78"/>
      <c r="B44" s="27" t="s">
        <v>96</v>
      </c>
      <c r="C44" s="18" t="s">
        <v>97</v>
      </c>
      <c r="D44" s="7" t="s">
        <v>16</v>
      </c>
      <c r="E44" s="14">
        <v>98</v>
      </c>
      <c r="F44" s="7">
        <v>81.0281</v>
      </c>
      <c r="G44" s="7">
        <v>33</v>
      </c>
      <c r="H44" s="7">
        <v>0</v>
      </c>
      <c r="I44" s="21">
        <f t="shared" si="1"/>
        <v>62.468265</v>
      </c>
      <c r="J44" s="18">
        <v>40</v>
      </c>
      <c r="K44" s="35"/>
      <c r="L44" s="35">
        <v>1000</v>
      </c>
      <c r="M44" s="59"/>
    </row>
    <row r="45" spans="1:13" ht="13.5">
      <c r="A45" s="78"/>
      <c r="B45" s="28" t="s">
        <v>98</v>
      </c>
      <c r="C45" s="17" t="s">
        <v>99</v>
      </c>
      <c r="D45" s="17" t="s">
        <v>16</v>
      </c>
      <c r="E45" s="17">
        <v>97</v>
      </c>
      <c r="F45" s="17">
        <v>80.7684</v>
      </c>
      <c r="G45" s="7">
        <v>34</v>
      </c>
      <c r="H45" s="17">
        <v>1</v>
      </c>
      <c r="I45" s="21">
        <f t="shared" si="1"/>
        <v>62.44946</v>
      </c>
      <c r="J45" s="18">
        <v>41</v>
      </c>
      <c r="K45" s="35"/>
      <c r="L45" s="35">
        <v>1000</v>
      </c>
      <c r="M45" s="59"/>
    </row>
    <row r="46" spans="1:13" ht="13.5">
      <c r="A46" s="78"/>
      <c r="B46" s="27" t="s">
        <v>100</v>
      </c>
      <c r="C46" s="7" t="s">
        <v>101</v>
      </c>
      <c r="D46" s="7" t="s">
        <v>13</v>
      </c>
      <c r="E46" s="7">
        <v>100</v>
      </c>
      <c r="F46" s="7">
        <v>78.0462</v>
      </c>
      <c r="G46" s="7">
        <v>46</v>
      </c>
      <c r="H46" s="7">
        <v>5.5</v>
      </c>
      <c r="I46" s="19">
        <f t="shared" si="1"/>
        <v>62.10503</v>
      </c>
      <c r="J46" s="18">
        <v>42</v>
      </c>
      <c r="K46" s="35"/>
      <c r="L46" s="35">
        <v>1000</v>
      </c>
      <c r="M46" s="59"/>
    </row>
    <row r="47" spans="1:13" ht="13.5">
      <c r="A47" s="78"/>
      <c r="B47" s="34" t="s">
        <v>102</v>
      </c>
      <c r="C47" s="16" t="s">
        <v>103</v>
      </c>
      <c r="D47" s="17" t="s">
        <v>13</v>
      </c>
      <c r="E47" s="17">
        <v>99</v>
      </c>
      <c r="F47" s="17">
        <v>76.0502</v>
      </c>
      <c r="G47" s="7">
        <v>55</v>
      </c>
      <c r="H47" s="17">
        <v>11</v>
      </c>
      <c r="I47" s="21">
        <f t="shared" si="1"/>
        <v>62.08263</v>
      </c>
      <c r="J47" s="18">
        <v>43</v>
      </c>
      <c r="K47" s="35"/>
      <c r="L47" s="35">
        <v>1000</v>
      </c>
      <c r="M47" s="59"/>
    </row>
    <row r="48" spans="1:13" ht="13.5">
      <c r="A48" s="78"/>
      <c r="B48" s="27" t="s">
        <v>104</v>
      </c>
      <c r="C48" s="15" t="s">
        <v>105</v>
      </c>
      <c r="D48" s="7" t="s">
        <v>22</v>
      </c>
      <c r="E48" s="7">
        <v>98</v>
      </c>
      <c r="F48" s="7">
        <v>79.1676</v>
      </c>
      <c r="G48" s="7">
        <v>40</v>
      </c>
      <c r="H48" s="7">
        <v>1.5</v>
      </c>
      <c r="I48" s="19">
        <f t="shared" si="1"/>
        <v>61.633939999999996</v>
      </c>
      <c r="J48" s="18">
        <v>44</v>
      </c>
      <c r="K48" s="35"/>
      <c r="L48" s="35">
        <v>1000</v>
      </c>
      <c r="M48" s="59"/>
    </row>
    <row r="49" spans="1:13" ht="13.5">
      <c r="A49" s="78"/>
      <c r="B49" s="14" t="s">
        <v>106</v>
      </c>
      <c r="C49" s="15" t="s">
        <v>107</v>
      </c>
      <c r="D49" s="7" t="s">
        <v>22</v>
      </c>
      <c r="E49" s="7">
        <v>96</v>
      </c>
      <c r="F49" s="7">
        <v>76.5855</v>
      </c>
      <c r="G49" s="7">
        <v>51</v>
      </c>
      <c r="H49" s="7">
        <v>8.5</v>
      </c>
      <c r="I49" s="19">
        <f t="shared" si="1"/>
        <v>61.505575</v>
      </c>
      <c r="J49" s="18">
        <v>45</v>
      </c>
      <c r="K49" s="35"/>
      <c r="L49" s="35">
        <v>1000</v>
      </c>
      <c r="M49" s="59"/>
    </row>
    <row r="50" spans="1:13" ht="13.5">
      <c r="A50" s="78"/>
      <c r="B50" s="14" t="s">
        <v>110</v>
      </c>
      <c r="C50" s="15" t="s">
        <v>111</v>
      </c>
      <c r="D50" s="7" t="s">
        <v>16</v>
      </c>
      <c r="E50" s="7">
        <v>100</v>
      </c>
      <c r="F50" s="7">
        <v>78.5769</v>
      </c>
      <c r="G50" s="7">
        <v>43</v>
      </c>
      <c r="H50" s="7">
        <v>0</v>
      </c>
      <c r="I50" s="19">
        <f t="shared" si="1"/>
        <v>61.074985</v>
      </c>
      <c r="J50" s="18">
        <v>47</v>
      </c>
      <c r="K50" s="35"/>
      <c r="L50" s="35">
        <v>1000</v>
      </c>
      <c r="M50" s="59"/>
    </row>
    <row r="51" spans="1:13" ht="13.5">
      <c r="A51" s="78"/>
      <c r="B51" s="27" t="s">
        <v>112</v>
      </c>
      <c r="C51" s="7" t="s">
        <v>113</v>
      </c>
      <c r="D51" s="7" t="s">
        <v>16</v>
      </c>
      <c r="E51" s="7">
        <v>91</v>
      </c>
      <c r="F51" s="7">
        <v>79.9454</v>
      </c>
      <c r="G51" s="7">
        <v>37</v>
      </c>
      <c r="H51" s="7">
        <v>0</v>
      </c>
      <c r="I51" s="19">
        <f t="shared" si="1"/>
        <v>61.064510000000006</v>
      </c>
      <c r="J51" s="18">
        <v>48</v>
      </c>
      <c r="K51" s="35"/>
      <c r="L51" s="35">
        <v>1000</v>
      </c>
      <c r="M51" s="59"/>
    </row>
    <row r="52" spans="1:13" ht="13.5">
      <c r="A52" s="78"/>
      <c r="B52" s="27" t="s">
        <v>114</v>
      </c>
      <c r="C52" s="7" t="s">
        <v>115</v>
      </c>
      <c r="D52" s="7" t="s">
        <v>16</v>
      </c>
      <c r="E52" s="7">
        <v>96</v>
      </c>
      <c r="F52" s="7">
        <v>78.9382</v>
      </c>
      <c r="G52" s="7">
        <v>42</v>
      </c>
      <c r="H52" s="7">
        <v>0</v>
      </c>
      <c r="I52" s="19">
        <f t="shared" si="1"/>
        <v>60.90983</v>
      </c>
      <c r="J52" s="18">
        <v>49</v>
      </c>
      <c r="K52" s="35"/>
      <c r="L52" s="35">
        <v>1000</v>
      </c>
      <c r="M52" s="59"/>
    </row>
    <row r="53" spans="1:13" ht="14.25" thickBot="1">
      <c r="A53" s="108"/>
      <c r="B53" s="124" t="s">
        <v>116</v>
      </c>
      <c r="C53" s="111" t="s">
        <v>117</v>
      </c>
      <c r="D53" s="111" t="s">
        <v>22</v>
      </c>
      <c r="E53" s="111">
        <v>100</v>
      </c>
      <c r="F53" s="111">
        <v>78.2717</v>
      </c>
      <c r="G53" s="111">
        <v>45</v>
      </c>
      <c r="H53" s="111">
        <v>0</v>
      </c>
      <c r="I53" s="112">
        <f t="shared" si="1"/>
        <v>60.876605</v>
      </c>
      <c r="J53" s="113">
        <v>50</v>
      </c>
      <c r="K53" s="114"/>
      <c r="L53" s="114">
        <v>1000</v>
      </c>
      <c r="M53" s="125"/>
    </row>
    <row r="54" spans="1:13" ht="13.5">
      <c r="A54" s="138"/>
      <c r="B54" s="139" t="s">
        <v>118</v>
      </c>
      <c r="C54" s="121" t="s">
        <v>119</v>
      </c>
      <c r="D54" s="121" t="s">
        <v>13</v>
      </c>
      <c r="E54" s="121">
        <v>97</v>
      </c>
      <c r="F54" s="121">
        <v>76.1951</v>
      </c>
      <c r="G54" s="67">
        <v>54</v>
      </c>
      <c r="H54" s="121">
        <v>6.5</v>
      </c>
      <c r="I54" s="122">
        <f t="shared" si="1"/>
        <v>60.851815</v>
      </c>
      <c r="J54" s="54">
        <v>51</v>
      </c>
      <c r="K54" s="105"/>
      <c r="L54" s="105"/>
      <c r="M54" s="123"/>
    </row>
    <row r="55" spans="1:13" ht="13.5">
      <c r="A55" s="78"/>
      <c r="B55" s="28" t="s">
        <v>120</v>
      </c>
      <c r="C55" s="17" t="s">
        <v>121</v>
      </c>
      <c r="D55" s="17" t="s">
        <v>16</v>
      </c>
      <c r="E55" s="17">
        <v>100</v>
      </c>
      <c r="F55" s="17">
        <v>77.3344</v>
      </c>
      <c r="G55" s="7">
        <v>49</v>
      </c>
      <c r="H55" s="17">
        <v>0</v>
      </c>
      <c r="I55" s="21">
        <f t="shared" si="1"/>
        <v>60.267360000000004</v>
      </c>
      <c r="J55" s="18">
        <v>52</v>
      </c>
      <c r="K55" s="35"/>
      <c r="L55" s="35"/>
      <c r="M55" s="59"/>
    </row>
    <row r="56" spans="1:13" ht="13.5">
      <c r="A56" s="78"/>
      <c r="B56" s="14" t="s">
        <v>122</v>
      </c>
      <c r="C56" s="15" t="s">
        <v>123</v>
      </c>
      <c r="D56" s="7" t="s">
        <v>22</v>
      </c>
      <c r="E56" s="7">
        <v>98</v>
      </c>
      <c r="F56" s="7">
        <v>76.4576</v>
      </c>
      <c r="G56" s="7">
        <v>52</v>
      </c>
      <c r="H56" s="7">
        <v>3</v>
      </c>
      <c r="I56" s="19">
        <f t="shared" si="1"/>
        <v>60.24744</v>
      </c>
      <c r="J56" s="18">
        <v>53</v>
      </c>
      <c r="K56" s="35"/>
      <c r="L56" s="35"/>
      <c r="M56" s="59"/>
    </row>
    <row r="57" spans="1:13" ht="13.5">
      <c r="A57" s="78"/>
      <c r="B57" s="27" t="s">
        <v>124</v>
      </c>
      <c r="C57" s="7" t="s">
        <v>125</v>
      </c>
      <c r="D57" s="7" t="s">
        <v>22</v>
      </c>
      <c r="E57" s="7">
        <v>98</v>
      </c>
      <c r="F57" s="7">
        <v>77.3353</v>
      </c>
      <c r="G57" s="7">
        <v>48</v>
      </c>
      <c r="H57" s="7">
        <v>0</v>
      </c>
      <c r="I57" s="19">
        <f t="shared" si="1"/>
        <v>60.06794500000001</v>
      </c>
      <c r="J57" s="18">
        <v>54</v>
      </c>
      <c r="K57" s="35"/>
      <c r="L57" s="35"/>
      <c r="M57" s="59"/>
    </row>
    <row r="58" spans="1:13" ht="13.5">
      <c r="A58" s="78"/>
      <c r="B58" s="27" t="s">
        <v>126</v>
      </c>
      <c r="C58" s="7" t="s">
        <v>127</v>
      </c>
      <c r="D58" s="7" t="s">
        <v>13</v>
      </c>
      <c r="E58" s="7">
        <v>99</v>
      </c>
      <c r="F58" s="7">
        <v>75.356</v>
      </c>
      <c r="G58" s="7">
        <v>56</v>
      </c>
      <c r="H58" s="7">
        <v>2.5</v>
      </c>
      <c r="I58" s="19">
        <f t="shared" si="1"/>
        <v>59.5064</v>
      </c>
      <c r="J58" s="18">
        <v>55</v>
      </c>
      <c r="K58" s="35"/>
      <c r="L58" s="35"/>
      <c r="M58" s="59"/>
    </row>
    <row r="59" spans="1:13" ht="13.5">
      <c r="A59" s="78"/>
      <c r="B59" s="27" t="s">
        <v>128</v>
      </c>
      <c r="C59" s="7" t="s">
        <v>129</v>
      </c>
      <c r="D59" s="7" t="s">
        <v>22</v>
      </c>
      <c r="E59" s="7">
        <v>98</v>
      </c>
      <c r="F59" s="7">
        <v>76.22</v>
      </c>
      <c r="G59" s="7">
        <v>53</v>
      </c>
      <c r="H59" s="7">
        <v>0</v>
      </c>
      <c r="I59" s="19">
        <f t="shared" si="1"/>
        <v>59.343</v>
      </c>
      <c r="J59" s="18">
        <v>56</v>
      </c>
      <c r="K59" s="35"/>
      <c r="L59" s="35"/>
      <c r="M59" s="59"/>
    </row>
    <row r="60" spans="1:13" ht="13.5">
      <c r="A60" s="78"/>
      <c r="B60" s="28" t="s">
        <v>130</v>
      </c>
      <c r="C60" s="17" t="s">
        <v>131</v>
      </c>
      <c r="D60" s="17" t="s">
        <v>22</v>
      </c>
      <c r="E60" s="17">
        <v>82</v>
      </c>
      <c r="F60" s="17">
        <v>77.2693</v>
      </c>
      <c r="G60" s="7">
        <v>50</v>
      </c>
      <c r="H60" s="17">
        <v>0</v>
      </c>
      <c r="I60" s="21">
        <f t="shared" si="1"/>
        <v>58.425045000000004</v>
      </c>
      <c r="J60" s="18">
        <v>57</v>
      </c>
      <c r="K60" s="35"/>
      <c r="L60" s="35"/>
      <c r="M60" s="59"/>
    </row>
    <row r="61" spans="1:13" ht="13.5">
      <c r="A61" s="78"/>
      <c r="B61" s="27" t="s">
        <v>132</v>
      </c>
      <c r="C61" s="7" t="s">
        <v>133</v>
      </c>
      <c r="D61" s="7" t="s">
        <v>13</v>
      </c>
      <c r="E61" s="7">
        <v>96</v>
      </c>
      <c r="F61" s="7">
        <v>72.5792</v>
      </c>
      <c r="G61" s="7">
        <v>60</v>
      </c>
      <c r="H61" s="7">
        <v>6</v>
      </c>
      <c r="I61" s="19">
        <f t="shared" si="1"/>
        <v>58.27648000000001</v>
      </c>
      <c r="J61" s="18">
        <v>58</v>
      </c>
      <c r="K61" s="35"/>
      <c r="L61" s="35"/>
      <c r="M61" s="59"/>
    </row>
    <row r="62" spans="1:13" ht="13.5">
      <c r="A62" s="78"/>
      <c r="B62" s="27" t="s">
        <v>134</v>
      </c>
      <c r="C62" s="7" t="s">
        <v>135</v>
      </c>
      <c r="D62" s="7" t="s">
        <v>16</v>
      </c>
      <c r="E62" s="7">
        <v>96</v>
      </c>
      <c r="F62" s="7">
        <v>73.486</v>
      </c>
      <c r="G62" s="7">
        <v>58</v>
      </c>
      <c r="H62" s="7">
        <v>0</v>
      </c>
      <c r="I62" s="19">
        <f t="shared" si="1"/>
        <v>57.3659</v>
      </c>
      <c r="J62" s="18">
        <v>59</v>
      </c>
      <c r="K62" s="35"/>
      <c r="L62" s="35"/>
      <c r="M62" s="59"/>
    </row>
    <row r="63" spans="1:13" ht="13.5">
      <c r="A63" s="78"/>
      <c r="B63" s="28" t="s">
        <v>136</v>
      </c>
      <c r="C63" s="17" t="s">
        <v>137</v>
      </c>
      <c r="D63" s="17" t="s">
        <v>16</v>
      </c>
      <c r="E63" s="17">
        <v>98</v>
      </c>
      <c r="F63" s="17">
        <v>72.0339</v>
      </c>
      <c r="G63" s="7">
        <v>61</v>
      </c>
      <c r="H63" s="17">
        <v>1.5</v>
      </c>
      <c r="I63" s="21">
        <f t="shared" si="1"/>
        <v>56.99703500000001</v>
      </c>
      <c r="J63" s="18">
        <v>60</v>
      </c>
      <c r="K63" s="35"/>
      <c r="L63" s="35"/>
      <c r="M63" s="59"/>
    </row>
    <row r="64" spans="1:13" ht="13.5">
      <c r="A64" s="78"/>
      <c r="B64" s="14" t="s">
        <v>138</v>
      </c>
      <c r="C64" s="15" t="s">
        <v>139</v>
      </c>
      <c r="D64" s="7" t="s">
        <v>22</v>
      </c>
      <c r="E64" s="7">
        <v>84</v>
      </c>
      <c r="F64" s="7">
        <v>73.1091</v>
      </c>
      <c r="G64" s="7">
        <v>59</v>
      </c>
      <c r="H64" s="7">
        <v>0</v>
      </c>
      <c r="I64" s="19">
        <f t="shared" si="1"/>
        <v>55.920915</v>
      </c>
      <c r="J64" s="18">
        <v>61</v>
      </c>
      <c r="K64" s="35"/>
      <c r="L64" s="35"/>
      <c r="M64" s="59"/>
    </row>
    <row r="65" spans="1:13" s="12" customFormat="1" ht="69.75" customHeight="1">
      <c r="A65" s="100" t="s">
        <v>487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1:13" s="12" customFormat="1" ht="39" customHeight="1">
      <c r="A66" s="101" t="s">
        <v>486</v>
      </c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</row>
    <row r="67" spans="1:13" s="12" customFormat="1" ht="20.25">
      <c r="A67" s="102">
        <v>41561</v>
      </c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</row>
    <row r="68" spans="4:9" ht="13.5">
      <c r="D68" s="25"/>
      <c r="I68" s="26"/>
    </row>
    <row r="69" ht="13.5">
      <c r="D69" s="25"/>
    </row>
    <row r="72" ht="13.5">
      <c r="D72" s="25"/>
    </row>
    <row r="73" ht="13.5">
      <c r="D73" s="25"/>
    </row>
    <row r="74" ht="13.5">
      <c r="D74" s="25"/>
    </row>
  </sheetData>
  <sheetProtection/>
  <autoFilter ref="A3:M64"/>
  <mergeCells count="19">
    <mergeCell ref="A65:M65"/>
    <mergeCell ref="A66:M66"/>
    <mergeCell ref="A67:M67"/>
    <mergeCell ref="A54:A64"/>
    <mergeCell ref="M2:M3"/>
    <mergeCell ref="A1:M1"/>
    <mergeCell ref="A9:A18"/>
    <mergeCell ref="A19:A53"/>
    <mergeCell ref="B2:B3"/>
    <mergeCell ref="C2:C3"/>
    <mergeCell ref="A2:A3"/>
    <mergeCell ref="A4:A8"/>
    <mergeCell ref="D2:D3"/>
    <mergeCell ref="E2:E3"/>
    <mergeCell ref="H2:H3"/>
    <mergeCell ref="F2:G2"/>
    <mergeCell ref="I2:J2"/>
    <mergeCell ref="K2:K3"/>
    <mergeCell ref="L2:L3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8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C27" sqref="C27"/>
    </sheetView>
  </sheetViews>
  <sheetFormatPr defaultColWidth="9.00390625" defaultRowHeight="13.5"/>
  <cols>
    <col min="1" max="1" width="7.875" style="11" customWidth="1"/>
    <col min="2" max="2" width="16.875" style="12" customWidth="1"/>
    <col min="3" max="3" width="8.50390625" style="12" customWidth="1"/>
    <col min="4" max="4" width="7.625" style="12" customWidth="1"/>
    <col min="5" max="7" width="9.00390625" style="12" bestFit="1" customWidth="1"/>
    <col min="8" max="8" width="10.375" style="12" bestFit="1" customWidth="1"/>
    <col min="9" max="9" width="7.00390625" style="12" customWidth="1"/>
    <col min="10" max="10" width="15.25390625" style="12" customWidth="1"/>
    <col min="11" max="11" width="9.50390625" style="12" customWidth="1"/>
    <col min="12" max="12" width="9.00390625" style="58" customWidth="1"/>
    <col min="13" max="16384" width="9.00390625" style="12" customWidth="1"/>
  </cols>
  <sheetData>
    <row r="1" spans="1:12" s="13" customFormat="1" ht="57" customHeight="1">
      <c r="A1" s="77" t="s">
        <v>453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3.5">
      <c r="A2" s="78" t="s">
        <v>0</v>
      </c>
      <c r="B2" s="73" t="s">
        <v>1</v>
      </c>
      <c r="C2" s="73" t="s">
        <v>2</v>
      </c>
      <c r="D2" s="80" t="s">
        <v>4</v>
      </c>
      <c r="E2" s="72" t="s">
        <v>5</v>
      </c>
      <c r="F2" s="79"/>
      <c r="G2" s="82" t="s">
        <v>6</v>
      </c>
      <c r="H2" s="71" t="s">
        <v>7</v>
      </c>
      <c r="I2" s="72"/>
      <c r="J2" s="73" t="s">
        <v>398</v>
      </c>
      <c r="K2" s="74" t="s">
        <v>464</v>
      </c>
      <c r="L2" s="76" t="s">
        <v>460</v>
      </c>
    </row>
    <row r="3" spans="1:12" ht="13.5">
      <c r="A3" s="78"/>
      <c r="B3" s="73"/>
      <c r="C3" s="73"/>
      <c r="D3" s="81"/>
      <c r="E3" s="5" t="s">
        <v>8</v>
      </c>
      <c r="F3" s="5" t="s">
        <v>9</v>
      </c>
      <c r="G3" s="83"/>
      <c r="H3" s="5" t="s">
        <v>8</v>
      </c>
      <c r="I3" s="33" t="s">
        <v>9</v>
      </c>
      <c r="J3" s="73"/>
      <c r="K3" s="75"/>
      <c r="L3" s="76"/>
    </row>
    <row r="4" spans="1:12" s="10" customFormat="1" ht="13.5">
      <c r="A4" s="66" t="s">
        <v>10</v>
      </c>
      <c r="B4" s="68" t="s">
        <v>140</v>
      </c>
      <c r="C4" s="35" t="s">
        <v>141</v>
      </c>
      <c r="D4" s="14">
        <v>100</v>
      </c>
      <c r="E4" s="7">
        <v>94.0353</v>
      </c>
      <c r="F4" s="7">
        <v>3</v>
      </c>
      <c r="G4" s="7">
        <v>14.5</v>
      </c>
      <c r="H4" s="19">
        <f aca="true" t="shared" si="0" ref="H4:H16">D4*0.1+E4*0.65+G4*0.25</f>
        <v>74.74794500000002</v>
      </c>
      <c r="I4" s="18">
        <v>1</v>
      </c>
      <c r="J4" s="35" t="s">
        <v>443</v>
      </c>
      <c r="K4" s="35">
        <v>8000</v>
      </c>
      <c r="L4" s="57" t="s">
        <v>461</v>
      </c>
    </row>
    <row r="5" spans="1:12" s="10" customFormat="1" ht="13.5">
      <c r="A5" s="73" t="s">
        <v>483</v>
      </c>
      <c r="B5" s="68" t="s">
        <v>142</v>
      </c>
      <c r="C5" s="35" t="s">
        <v>143</v>
      </c>
      <c r="D5" s="14">
        <v>100</v>
      </c>
      <c r="E5" s="7">
        <v>95.7163</v>
      </c>
      <c r="F5" s="7">
        <v>1</v>
      </c>
      <c r="G5" s="7">
        <v>9.5</v>
      </c>
      <c r="H5" s="19">
        <f t="shared" si="0"/>
        <v>74.59059500000001</v>
      </c>
      <c r="I5" s="18">
        <v>2</v>
      </c>
      <c r="J5" s="35" t="s">
        <v>401</v>
      </c>
      <c r="K5" s="35">
        <v>8000</v>
      </c>
      <c r="L5" s="57" t="s">
        <v>461</v>
      </c>
    </row>
    <row r="6" spans="1:12" s="10" customFormat="1" ht="13.5">
      <c r="A6" s="73"/>
      <c r="B6" s="68" t="s">
        <v>144</v>
      </c>
      <c r="C6" s="35" t="s">
        <v>145</v>
      </c>
      <c r="D6" s="14">
        <v>100</v>
      </c>
      <c r="E6" s="7">
        <v>90.2756</v>
      </c>
      <c r="F6" s="7">
        <v>9</v>
      </c>
      <c r="G6" s="7">
        <v>23.5</v>
      </c>
      <c r="H6" s="19">
        <f t="shared" si="0"/>
        <v>74.55413999999999</v>
      </c>
      <c r="I6" s="18">
        <v>3</v>
      </c>
      <c r="J6" s="35"/>
      <c r="K6" s="35">
        <v>2000</v>
      </c>
      <c r="L6" s="57" t="s">
        <v>461</v>
      </c>
    </row>
    <row r="7" spans="1:12" s="10" customFormat="1" ht="13.5">
      <c r="A7" s="73"/>
      <c r="B7" s="68" t="s">
        <v>146</v>
      </c>
      <c r="C7" s="35" t="s">
        <v>147</v>
      </c>
      <c r="D7" s="14">
        <v>100</v>
      </c>
      <c r="E7" s="7">
        <v>93.0136</v>
      </c>
      <c r="F7" s="7">
        <v>4</v>
      </c>
      <c r="G7" s="7">
        <v>15.25</v>
      </c>
      <c r="H7" s="19">
        <f t="shared" si="0"/>
        <v>74.27134000000001</v>
      </c>
      <c r="I7" s="18">
        <v>4</v>
      </c>
      <c r="J7" s="35" t="s">
        <v>34</v>
      </c>
      <c r="K7" s="35">
        <v>5000</v>
      </c>
      <c r="L7" s="57" t="s">
        <v>462</v>
      </c>
    </row>
    <row r="8" spans="1:12" s="10" customFormat="1" ht="13.5">
      <c r="A8" s="78" t="s">
        <v>47</v>
      </c>
      <c r="B8" s="68" t="s">
        <v>148</v>
      </c>
      <c r="C8" s="35" t="s">
        <v>149</v>
      </c>
      <c r="D8" s="14">
        <v>100</v>
      </c>
      <c r="E8" s="7">
        <v>94.5389</v>
      </c>
      <c r="F8" s="7">
        <v>2</v>
      </c>
      <c r="G8" s="7">
        <v>10</v>
      </c>
      <c r="H8" s="19">
        <f t="shared" si="0"/>
        <v>73.95028500000001</v>
      </c>
      <c r="I8" s="18">
        <v>5</v>
      </c>
      <c r="J8" s="35" t="s">
        <v>34</v>
      </c>
      <c r="K8" s="35">
        <v>5000</v>
      </c>
      <c r="L8" s="70" t="s">
        <v>462</v>
      </c>
    </row>
    <row r="9" spans="1:12" s="10" customFormat="1" ht="13.5">
      <c r="A9" s="78"/>
      <c r="B9" s="68" t="s">
        <v>150</v>
      </c>
      <c r="C9" s="35" t="s">
        <v>151</v>
      </c>
      <c r="D9" s="14">
        <v>100</v>
      </c>
      <c r="E9" s="7">
        <v>92.7573</v>
      </c>
      <c r="F9" s="7">
        <v>5</v>
      </c>
      <c r="G9" s="7">
        <v>8.5</v>
      </c>
      <c r="H9" s="19">
        <f t="shared" si="0"/>
        <v>72.41724500000001</v>
      </c>
      <c r="I9" s="18">
        <v>6</v>
      </c>
      <c r="J9" s="35"/>
      <c r="K9" s="35">
        <v>1000</v>
      </c>
      <c r="L9" s="70" t="s">
        <v>462</v>
      </c>
    </row>
    <row r="10" spans="1:12" s="10" customFormat="1" ht="13.5">
      <c r="A10" s="78"/>
      <c r="B10" s="68" t="s">
        <v>152</v>
      </c>
      <c r="C10" s="35" t="s">
        <v>153</v>
      </c>
      <c r="D10" s="14">
        <v>100</v>
      </c>
      <c r="E10" s="7">
        <v>91.4934</v>
      </c>
      <c r="F10" s="7">
        <v>7</v>
      </c>
      <c r="G10" s="7">
        <v>8</v>
      </c>
      <c r="H10" s="19">
        <f t="shared" si="0"/>
        <v>71.47071</v>
      </c>
      <c r="I10" s="18">
        <v>7</v>
      </c>
      <c r="J10" s="35"/>
      <c r="K10" s="35">
        <v>1000</v>
      </c>
      <c r="L10" s="70" t="s">
        <v>462</v>
      </c>
    </row>
    <row r="11" spans="1:12" s="10" customFormat="1" ht="13.5">
      <c r="A11" s="78"/>
      <c r="B11" s="68" t="s">
        <v>154</v>
      </c>
      <c r="C11" s="35" t="s">
        <v>155</v>
      </c>
      <c r="D11" s="14">
        <v>96</v>
      </c>
      <c r="E11" s="7">
        <v>92.5345</v>
      </c>
      <c r="F11" s="7">
        <v>6</v>
      </c>
      <c r="G11" s="7">
        <v>6.5</v>
      </c>
      <c r="H11" s="19">
        <f t="shared" si="0"/>
        <v>71.37242499999999</v>
      </c>
      <c r="I11" s="18">
        <v>8</v>
      </c>
      <c r="J11" s="35"/>
      <c r="K11" s="35">
        <v>1000</v>
      </c>
      <c r="L11" s="70" t="s">
        <v>462</v>
      </c>
    </row>
    <row r="12" spans="1:12" s="10" customFormat="1" ht="14.25" thickBot="1">
      <c r="A12" s="108"/>
      <c r="B12" s="118" t="s">
        <v>156</v>
      </c>
      <c r="C12" s="119" t="s">
        <v>157</v>
      </c>
      <c r="D12" s="111">
        <v>100</v>
      </c>
      <c r="E12" s="111">
        <v>89.6721</v>
      </c>
      <c r="F12" s="111">
        <v>10</v>
      </c>
      <c r="G12" s="111">
        <v>9.5</v>
      </c>
      <c r="H12" s="112">
        <f t="shared" si="0"/>
        <v>70.661865</v>
      </c>
      <c r="I12" s="113">
        <v>9</v>
      </c>
      <c r="J12" s="114"/>
      <c r="K12" s="114">
        <v>1000</v>
      </c>
      <c r="L12" s="114" t="s">
        <v>462</v>
      </c>
    </row>
    <row r="13" spans="1:12" s="10" customFormat="1" ht="13.5">
      <c r="A13" s="137"/>
      <c r="B13" s="69" t="s">
        <v>158</v>
      </c>
      <c r="C13" s="67" t="s">
        <v>159</v>
      </c>
      <c r="D13" s="67">
        <v>98</v>
      </c>
      <c r="E13" s="67">
        <v>90.8052</v>
      </c>
      <c r="F13" s="67">
        <v>8</v>
      </c>
      <c r="G13" s="67">
        <v>5.5</v>
      </c>
      <c r="H13" s="104">
        <f t="shared" si="0"/>
        <v>70.19838</v>
      </c>
      <c r="I13" s="54">
        <v>10</v>
      </c>
      <c r="J13" s="105"/>
      <c r="K13" s="105"/>
      <c r="L13" s="117"/>
    </row>
    <row r="14" spans="1:12" s="10" customFormat="1" ht="13.5">
      <c r="A14" s="137"/>
      <c r="B14" s="14" t="s">
        <v>160</v>
      </c>
      <c r="C14" s="7" t="s">
        <v>161</v>
      </c>
      <c r="D14" s="7">
        <v>98</v>
      </c>
      <c r="E14" s="7">
        <v>88.5659</v>
      </c>
      <c r="F14" s="7">
        <v>11</v>
      </c>
      <c r="G14" s="7">
        <v>1</v>
      </c>
      <c r="H14" s="19">
        <f t="shared" si="0"/>
        <v>67.617835</v>
      </c>
      <c r="I14" s="18">
        <v>11</v>
      </c>
      <c r="J14" s="35"/>
      <c r="K14" s="35"/>
      <c r="L14" s="57"/>
    </row>
    <row r="15" spans="1:12" s="10" customFormat="1" ht="13.5">
      <c r="A15" s="137"/>
      <c r="B15" s="14" t="s">
        <v>162</v>
      </c>
      <c r="C15" s="7" t="s">
        <v>163</v>
      </c>
      <c r="D15" s="7">
        <v>98</v>
      </c>
      <c r="E15" s="7">
        <v>87.9777</v>
      </c>
      <c r="F15" s="7">
        <v>12</v>
      </c>
      <c r="G15" s="7">
        <v>1.5</v>
      </c>
      <c r="H15" s="19">
        <f t="shared" si="0"/>
        <v>67.360505</v>
      </c>
      <c r="I15" s="18">
        <v>12</v>
      </c>
      <c r="J15" s="35"/>
      <c r="K15" s="35"/>
      <c r="L15" s="57"/>
    </row>
    <row r="16" spans="1:12" s="10" customFormat="1" ht="13.5">
      <c r="A16" s="138"/>
      <c r="B16" s="6">
        <v>2010301580005</v>
      </c>
      <c r="C16" s="7" t="s">
        <v>164</v>
      </c>
      <c r="D16" s="7">
        <v>100</v>
      </c>
      <c r="E16" s="7">
        <v>85.2183</v>
      </c>
      <c r="F16" s="7">
        <v>13</v>
      </c>
      <c r="G16" s="7">
        <v>1.5</v>
      </c>
      <c r="H16" s="19">
        <f t="shared" si="0"/>
        <v>65.766895</v>
      </c>
      <c r="I16" s="18">
        <v>13</v>
      </c>
      <c r="J16" s="35"/>
      <c r="K16" s="35"/>
      <c r="L16" s="57"/>
    </row>
    <row r="17" spans="1:12" ht="69.75" customHeight="1">
      <c r="A17" s="100" t="s">
        <v>487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</row>
    <row r="18" spans="1:12" ht="27" customHeight="1">
      <c r="A18" s="101" t="s">
        <v>486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</row>
    <row r="19" spans="1:12" ht="20.25">
      <c r="A19" s="102">
        <v>41561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</row>
    <row r="20" spans="1:12" s="10" customFormat="1" ht="13.5">
      <c r="A20" s="11"/>
      <c r="B20" s="135"/>
      <c r="C20" s="133"/>
      <c r="D20" s="133"/>
      <c r="E20" s="133"/>
      <c r="F20" s="133"/>
      <c r="G20" s="133"/>
      <c r="H20" s="134"/>
      <c r="I20" s="133"/>
      <c r="J20" s="133"/>
      <c r="K20" s="133"/>
      <c r="L20" s="136"/>
    </row>
  </sheetData>
  <sheetProtection/>
  <autoFilter ref="A3:L3"/>
  <mergeCells count="17">
    <mergeCell ref="A19:L19"/>
    <mergeCell ref="A13:A16"/>
    <mergeCell ref="D2:D3"/>
    <mergeCell ref="A8:A12"/>
    <mergeCell ref="G2:G3"/>
    <mergeCell ref="A2:A3"/>
    <mergeCell ref="A17:L17"/>
    <mergeCell ref="A18:L18"/>
    <mergeCell ref="K2:K3"/>
    <mergeCell ref="L2:L3"/>
    <mergeCell ref="A1:L1"/>
    <mergeCell ref="A5:A7"/>
    <mergeCell ref="B2:B3"/>
    <mergeCell ref="J2:J3"/>
    <mergeCell ref="E2:F2"/>
    <mergeCell ref="H2:I2"/>
    <mergeCell ref="C2:C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D28" sqref="D28"/>
    </sheetView>
  </sheetViews>
  <sheetFormatPr defaultColWidth="9.00390625" defaultRowHeight="13.5"/>
  <cols>
    <col min="1" max="1" width="7.75390625" style="11" customWidth="1"/>
    <col min="2" max="2" width="15.125" style="12" customWidth="1"/>
    <col min="3" max="3" width="6.875" style="13" customWidth="1"/>
    <col min="4" max="4" width="9.00390625" style="12" bestFit="1" customWidth="1"/>
    <col min="5" max="5" width="7.75390625" style="12" customWidth="1"/>
    <col min="6" max="6" width="9.00390625" style="12" bestFit="1" customWidth="1"/>
    <col min="7" max="7" width="6.875" style="12" customWidth="1"/>
    <col min="8" max="8" width="7.00390625" style="12" customWidth="1"/>
    <col min="9" max="9" width="11.00390625" style="12" customWidth="1"/>
    <col min="10" max="10" width="5.875" style="12" customWidth="1"/>
    <col min="11" max="11" width="22.00390625" style="12" customWidth="1"/>
    <col min="12" max="12" width="8.50390625" style="12" customWidth="1"/>
    <col min="13" max="13" width="9.00390625" style="58" customWidth="1"/>
    <col min="14" max="16384" width="9.00390625" style="12" customWidth="1"/>
  </cols>
  <sheetData>
    <row r="1" spans="1:13" s="13" customFormat="1" ht="60.75" customHeight="1">
      <c r="A1" s="77" t="s">
        <v>454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3.5">
      <c r="A2" s="78" t="s">
        <v>0</v>
      </c>
      <c r="B2" s="80" t="s">
        <v>1</v>
      </c>
      <c r="C2" s="82" t="s">
        <v>2</v>
      </c>
      <c r="D2" s="82" t="s">
        <v>3</v>
      </c>
      <c r="E2" s="82" t="s">
        <v>4</v>
      </c>
      <c r="F2" s="72" t="s">
        <v>5</v>
      </c>
      <c r="G2" s="79"/>
      <c r="H2" s="82" t="s">
        <v>6</v>
      </c>
      <c r="I2" s="71" t="s">
        <v>7</v>
      </c>
      <c r="J2" s="72"/>
      <c r="K2" s="73" t="s">
        <v>398</v>
      </c>
      <c r="L2" s="74" t="s">
        <v>464</v>
      </c>
      <c r="M2" s="76" t="s">
        <v>451</v>
      </c>
    </row>
    <row r="3" spans="1:13" ht="13.5">
      <c r="A3" s="78"/>
      <c r="B3" s="81"/>
      <c r="C3" s="83"/>
      <c r="D3" s="83"/>
      <c r="E3" s="83"/>
      <c r="F3" s="5" t="s">
        <v>8</v>
      </c>
      <c r="G3" s="5" t="s">
        <v>9</v>
      </c>
      <c r="H3" s="83"/>
      <c r="I3" s="5" t="s">
        <v>8</v>
      </c>
      <c r="J3" s="33" t="s">
        <v>9</v>
      </c>
      <c r="K3" s="73"/>
      <c r="L3" s="75"/>
      <c r="M3" s="76"/>
    </row>
    <row r="4" spans="1:13" s="10" customFormat="1" ht="27">
      <c r="A4" s="78" t="s">
        <v>10</v>
      </c>
      <c r="B4" s="14" t="s">
        <v>165</v>
      </c>
      <c r="C4" s="15" t="s">
        <v>166</v>
      </c>
      <c r="D4" s="7" t="s">
        <v>167</v>
      </c>
      <c r="E4" s="7">
        <v>98</v>
      </c>
      <c r="F4" s="7">
        <v>93.744</v>
      </c>
      <c r="G4" s="7">
        <v>4</v>
      </c>
      <c r="H4" s="7">
        <v>38</v>
      </c>
      <c r="I4" s="19">
        <f aca="true" t="shared" si="0" ref="I4:I28">E4*0.1+F4*0.65+H4*0.25</f>
        <v>80.2336</v>
      </c>
      <c r="J4" s="18">
        <v>1</v>
      </c>
      <c r="K4" s="63" t="s">
        <v>457</v>
      </c>
      <c r="L4" s="35" t="s">
        <v>467</v>
      </c>
      <c r="M4" s="57" t="s">
        <v>458</v>
      </c>
    </row>
    <row r="5" spans="1:13" s="10" customFormat="1" ht="13.5">
      <c r="A5" s="78"/>
      <c r="B5" s="14" t="s">
        <v>170</v>
      </c>
      <c r="C5" s="15" t="s">
        <v>171</v>
      </c>
      <c r="D5" s="7" t="s">
        <v>172</v>
      </c>
      <c r="E5" s="7">
        <v>100</v>
      </c>
      <c r="F5" s="7">
        <v>91.694</v>
      </c>
      <c r="G5" s="7">
        <v>7</v>
      </c>
      <c r="H5" s="7">
        <v>32</v>
      </c>
      <c r="I5" s="19">
        <f t="shared" si="0"/>
        <v>77.6011</v>
      </c>
      <c r="J5" s="18">
        <v>2</v>
      </c>
      <c r="K5" s="47" t="s">
        <v>438</v>
      </c>
      <c r="L5" s="47">
        <v>5000</v>
      </c>
      <c r="M5" s="57" t="s">
        <v>458</v>
      </c>
    </row>
    <row r="6" spans="1:13" s="10" customFormat="1" ht="13.5">
      <c r="A6" s="78"/>
      <c r="B6" s="14" t="s">
        <v>173</v>
      </c>
      <c r="C6" s="15" t="s">
        <v>174</v>
      </c>
      <c r="D6" s="7" t="s">
        <v>172</v>
      </c>
      <c r="E6" s="7">
        <v>98</v>
      </c>
      <c r="F6" s="7">
        <v>96.9648</v>
      </c>
      <c r="G6" s="7">
        <v>1</v>
      </c>
      <c r="H6" s="7">
        <v>18</v>
      </c>
      <c r="I6" s="19">
        <f t="shared" si="0"/>
        <v>77.32712000000001</v>
      </c>
      <c r="J6" s="18">
        <v>3</v>
      </c>
      <c r="K6" s="47" t="s">
        <v>401</v>
      </c>
      <c r="L6" s="47">
        <v>8000</v>
      </c>
      <c r="M6" s="57" t="s">
        <v>458</v>
      </c>
    </row>
    <row r="7" spans="1:13" s="10" customFormat="1" ht="13.5">
      <c r="A7" s="78" t="s">
        <v>25</v>
      </c>
      <c r="B7" s="14" t="s">
        <v>168</v>
      </c>
      <c r="C7" s="15" t="s">
        <v>169</v>
      </c>
      <c r="D7" s="7" t="s">
        <v>167</v>
      </c>
      <c r="E7" s="7">
        <v>100</v>
      </c>
      <c r="F7" s="7">
        <v>91.846</v>
      </c>
      <c r="G7" s="7">
        <v>6</v>
      </c>
      <c r="H7" s="7">
        <v>28.5</v>
      </c>
      <c r="I7" s="19">
        <f t="shared" si="0"/>
        <v>76.82490000000001</v>
      </c>
      <c r="J7" s="18">
        <v>4</v>
      </c>
      <c r="K7" s="35" t="s">
        <v>449</v>
      </c>
      <c r="L7" s="35">
        <v>2500</v>
      </c>
      <c r="M7" s="57" t="s">
        <v>458</v>
      </c>
    </row>
    <row r="8" spans="1:13" s="10" customFormat="1" ht="13.5">
      <c r="A8" s="78"/>
      <c r="B8" s="14" t="s">
        <v>175</v>
      </c>
      <c r="C8" s="15" t="s">
        <v>176</v>
      </c>
      <c r="D8" s="7" t="s">
        <v>167</v>
      </c>
      <c r="E8" s="7">
        <v>100</v>
      </c>
      <c r="F8" s="7">
        <v>93.88</v>
      </c>
      <c r="G8" s="7">
        <v>3</v>
      </c>
      <c r="H8" s="7">
        <v>21.5</v>
      </c>
      <c r="I8" s="19">
        <f t="shared" si="0"/>
        <v>76.39699999999999</v>
      </c>
      <c r="J8" s="18">
        <v>5</v>
      </c>
      <c r="K8" s="35" t="s">
        <v>448</v>
      </c>
      <c r="L8" s="35">
        <v>3000</v>
      </c>
      <c r="M8" s="57" t="s">
        <v>458</v>
      </c>
    </row>
    <row r="9" spans="1:13" s="10" customFormat="1" ht="13.5">
      <c r="A9" s="78"/>
      <c r="B9" s="14" t="s">
        <v>179</v>
      </c>
      <c r="C9" s="15" t="s">
        <v>180</v>
      </c>
      <c r="D9" s="7" t="s">
        <v>167</v>
      </c>
      <c r="E9" s="7">
        <v>100</v>
      </c>
      <c r="F9" s="7">
        <v>86.73</v>
      </c>
      <c r="G9" s="7">
        <v>22</v>
      </c>
      <c r="H9" s="7">
        <v>38.5</v>
      </c>
      <c r="I9" s="19">
        <f t="shared" si="0"/>
        <v>75.99950000000001</v>
      </c>
      <c r="J9" s="18">
        <v>6</v>
      </c>
      <c r="K9" s="35" t="s">
        <v>34</v>
      </c>
      <c r="L9" s="35">
        <v>5000</v>
      </c>
      <c r="M9" s="57" t="s">
        <v>458</v>
      </c>
    </row>
    <row r="10" spans="1:13" s="10" customFormat="1" ht="13.5">
      <c r="A10" s="78"/>
      <c r="B10" s="14" t="s">
        <v>177</v>
      </c>
      <c r="C10" s="15" t="s">
        <v>178</v>
      </c>
      <c r="D10" s="7" t="s">
        <v>167</v>
      </c>
      <c r="E10" s="7">
        <v>100</v>
      </c>
      <c r="F10" s="7">
        <v>95.614</v>
      </c>
      <c r="G10" s="7">
        <v>2</v>
      </c>
      <c r="H10" s="7">
        <v>15</v>
      </c>
      <c r="I10" s="19">
        <f t="shared" si="0"/>
        <v>75.8991</v>
      </c>
      <c r="J10" s="18">
        <v>7</v>
      </c>
      <c r="K10" s="35" t="s">
        <v>448</v>
      </c>
      <c r="L10" s="35">
        <v>3000</v>
      </c>
      <c r="M10" s="57" t="s">
        <v>458</v>
      </c>
    </row>
    <row r="11" spans="1:13" s="10" customFormat="1" ht="13.5">
      <c r="A11" s="78"/>
      <c r="B11" s="14" t="s">
        <v>181</v>
      </c>
      <c r="C11" s="15" t="s">
        <v>182</v>
      </c>
      <c r="D11" s="7" t="s">
        <v>172</v>
      </c>
      <c r="E11" s="7">
        <v>98</v>
      </c>
      <c r="F11" s="7">
        <v>91.578</v>
      </c>
      <c r="G11" s="7">
        <v>8</v>
      </c>
      <c r="H11" s="7">
        <v>22</v>
      </c>
      <c r="I11" s="19">
        <f t="shared" si="0"/>
        <v>74.8257</v>
      </c>
      <c r="J11" s="18">
        <v>8</v>
      </c>
      <c r="K11" s="35" t="s">
        <v>449</v>
      </c>
      <c r="L11" s="35">
        <v>2500</v>
      </c>
      <c r="M11" s="57" t="s">
        <v>463</v>
      </c>
    </row>
    <row r="12" spans="1:13" s="10" customFormat="1" ht="13.5">
      <c r="A12" s="78"/>
      <c r="B12" s="14" t="s">
        <v>183</v>
      </c>
      <c r="C12" s="15" t="s">
        <v>184</v>
      </c>
      <c r="D12" s="7" t="s">
        <v>167</v>
      </c>
      <c r="E12" s="7">
        <v>100</v>
      </c>
      <c r="F12" s="7">
        <v>91.137</v>
      </c>
      <c r="G12" s="7">
        <v>9</v>
      </c>
      <c r="H12" s="7">
        <v>19</v>
      </c>
      <c r="I12" s="19">
        <f t="shared" si="0"/>
        <v>73.98904999999999</v>
      </c>
      <c r="J12" s="18">
        <v>9</v>
      </c>
      <c r="K12" s="35"/>
      <c r="L12" s="35">
        <v>2000</v>
      </c>
      <c r="M12" s="57" t="s">
        <v>463</v>
      </c>
    </row>
    <row r="13" spans="1:13" s="10" customFormat="1" ht="13.5">
      <c r="A13" s="78" t="s">
        <v>47</v>
      </c>
      <c r="B13" s="14" t="s">
        <v>185</v>
      </c>
      <c r="C13" s="15" t="s">
        <v>186</v>
      </c>
      <c r="D13" s="7" t="s">
        <v>172</v>
      </c>
      <c r="E13" s="7">
        <v>100</v>
      </c>
      <c r="F13" s="7">
        <v>90.788</v>
      </c>
      <c r="G13" s="7">
        <v>10</v>
      </c>
      <c r="H13" s="7">
        <v>13</v>
      </c>
      <c r="I13" s="19">
        <f t="shared" si="0"/>
        <v>72.2622</v>
      </c>
      <c r="J13" s="18">
        <v>10</v>
      </c>
      <c r="K13" s="35" t="s">
        <v>34</v>
      </c>
      <c r="L13" s="35">
        <v>5000</v>
      </c>
      <c r="M13" s="70" t="s">
        <v>463</v>
      </c>
    </row>
    <row r="14" spans="1:13" s="10" customFormat="1" ht="13.5">
      <c r="A14" s="78"/>
      <c r="B14" s="14" t="s">
        <v>187</v>
      </c>
      <c r="C14" s="15" t="s">
        <v>188</v>
      </c>
      <c r="D14" s="7" t="s">
        <v>167</v>
      </c>
      <c r="E14" s="7">
        <v>100</v>
      </c>
      <c r="F14" s="7">
        <v>86.934</v>
      </c>
      <c r="G14" s="7">
        <v>21</v>
      </c>
      <c r="H14" s="7">
        <v>18.5</v>
      </c>
      <c r="I14" s="19">
        <f t="shared" si="0"/>
        <v>71.13210000000001</v>
      </c>
      <c r="J14" s="18">
        <v>11</v>
      </c>
      <c r="K14" s="35"/>
      <c r="L14" s="35">
        <v>1000</v>
      </c>
      <c r="M14" s="70" t="s">
        <v>463</v>
      </c>
    </row>
    <row r="15" spans="1:13" s="10" customFormat="1" ht="13.5">
      <c r="A15" s="78"/>
      <c r="B15" s="14" t="s">
        <v>189</v>
      </c>
      <c r="C15" s="15" t="s">
        <v>190</v>
      </c>
      <c r="D15" s="7" t="s">
        <v>167</v>
      </c>
      <c r="E15" s="7">
        <v>100</v>
      </c>
      <c r="F15" s="7">
        <v>85.278</v>
      </c>
      <c r="G15" s="7">
        <v>25</v>
      </c>
      <c r="H15" s="7">
        <v>21</v>
      </c>
      <c r="I15" s="19">
        <f t="shared" si="0"/>
        <v>70.6807</v>
      </c>
      <c r="J15" s="18">
        <v>12</v>
      </c>
      <c r="K15" s="35"/>
      <c r="L15" s="35">
        <v>1000</v>
      </c>
      <c r="M15" s="70" t="s">
        <v>463</v>
      </c>
    </row>
    <row r="16" spans="1:13" s="10" customFormat="1" ht="13.5">
      <c r="A16" s="78"/>
      <c r="B16" s="28" t="s">
        <v>191</v>
      </c>
      <c r="C16" s="16" t="s">
        <v>192</v>
      </c>
      <c r="D16" s="17" t="s">
        <v>172</v>
      </c>
      <c r="E16" s="17">
        <v>100</v>
      </c>
      <c r="F16" s="17">
        <v>89.339</v>
      </c>
      <c r="G16" s="7">
        <v>14</v>
      </c>
      <c r="H16" s="17">
        <v>9</v>
      </c>
      <c r="I16" s="21">
        <f t="shared" si="0"/>
        <v>70.32034999999999</v>
      </c>
      <c r="J16" s="18">
        <v>13</v>
      </c>
      <c r="K16" s="35"/>
      <c r="L16" s="35">
        <v>1000</v>
      </c>
      <c r="M16" s="70" t="s">
        <v>463</v>
      </c>
    </row>
    <row r="17" spans="1:13" s="10" customFormat="1" ht="13.5">
      <c r="A17" s="78"/>
      <c r="B17" s="14" t="s">
        <v>193</v>
      </c>
      <c r="C17" s="15" t="s">
        <v>194</v>
      </c>
      <c r="D17" s="7" t="s">
        <v>172</v>
      </c>
      <c r="E17" s="7">
        <v>100</v>
      </c>
      <c r="F17" s="7">
        <v>91.94</v>
      </c>
      <c r="G17" s="7">
        <v>5</v>
      </c>
      <c r="H17" s="7">
        <v>2</v>
      </c>
      <c r="I17" s="19">
        <f t="shared" si="0"/>
        <v>70.261</v>
      </c>
      <c r="J17" s="18">
        <v>14</v>
      </c>
      <c r="K17" s="35" t="s">
        <v>446</v>
      </c>
      <c r="L17" s="35">
        <v>1000</v>
      </c>
      <c r="M17" s="70" t="s">
        <v>463</v>
      </c>
    </row>
    <row r="18" spans="1:13" s="10" customFormat="1" ht="13.5">
      <c r="A18" s="78"/>
      <c r="B18" s="14" t="s">
        <v>197</v>
      </c>
      <c r="C18" s="15" t="s">
        <v>198</v>
      </c>
      <c r="D18" s="7" t="s">
        <v>167</v>
      </c>
      <c r="E18" s="7">
        <v>100</v>
      </c>
      <c r="F18" s="7">
        <v>88.349</v>
      </c>
      <c r="G18" s="7">
        <v>15</v>
      </c>
      <c r="H18" s="7">
        <v>8</v>
      </c>
      <c r="I18" s="19">
        <f t="shared" si="0"/>
        <v>69.42685</v>
      </c>
      <c r="J18" s="18">
        <v>15</v>
      </c>
      <c r="K18" s="35"/>
      <c r="L18" s="35">
        <v>1000</v>
      </c>
      <c r="M18" s="70" t="s">
        <v>463</v>
      </c>
    </row>
    <row r="19" spans="1:13" s="10" customFormat="1" ht="13.5">
      <c r="A19" s="78"/>
      <c r="B19" s="14" t="s">
        <v>195</v>
      </c>
      <c r="C19" s="15" t="s">
        <v>196</v>
      </c>
      <c r="D19" s="7" t="s">
        <v>172</v>
      </c>
      <c r="E19" s="7">
        <v>100</v>
      </c>
      <c r="F19" s="7">
        <v>86.06</v>
      </c>
      <c r="G19" s="7">
        <v>23</v>
      </c>
      <c r="H19" s="7">
        <v>13</v>
      </c>
      <c r="I19" s="19">
        <f t="shared" si="0"/>
        <v>69.189</v>
      </c>
      <c r="J19" s="18">
        <v>16</v>
      </c>
      <c r="K19" s="35"/>
      <c r="L19" s="35">
        <v>1000</v>
      </c>
      <c r="M19" s="70" t="s">
        <v>463</v>
      </c>
    </row>
    <row r="20" spans="1:13" s="10" customFormat="1" ht="13.5">
      <c r="A20" s="78"/>
      <c r="B20" s="27" t="s">
        <v>202</v>
      </c>
      <c r="C20" s="15" t="s">
        <v>203</v>
      </c>
      <c r="D20" s="7" t="s">
        <v>167</v>
      </c>
      <c r="E20" s="7">
        <v>100</v>
      </c>
      <c r="F20" s="7">
        <v>79.529</v>
      </c>
      <c r="G20" s="7">
        <v>28</v>
      </c>
      <c r="H20" s="7">
        <v>29.5</v>
      </c>
      <c r="I20" s="19">
        <f t="shared" si="0"/>
        <v>69.06885</v>
      </c>
      <c r="J20" s="18">
        <v>17</v>
      </c>
      <c r="K20" s="35"/>
      <c r="L20" s="35">
        <v>1000</v>
      </c>
      <c r="M20" s="70" t="s">
        <v>463</v>
      </c>
    </row>
    <row r="21" spans="1:13" s="10" customFormat="1" ht="13.5">
      <c r="A21" s="78"/>
      <c r="B21" s="27" t="s">
        <v>136</v>
      </c>
      <c r="C21" s="15" t="s">
        <v>199</v>
      </c>
      <c r="D21" s="7" t="s">
        <v>167</v>
      </c>
      <c r="E21" s="7">
        <v>100</v>
      </c>
      <c r="F21" s="7">
        <v>90.526</v>
      </c>
      <c r="G21" s="7">
        <v>11</v>
      </c>
      <c r="H21" s="7">
        <v>0.5</v>
      </c>
      <c r="I21" s="19">
        <f t="shared" si="0"/>
        <v>68.96690000000001</v>
      </c>
      <c r="J21" s="18">
        <v>18</v>
      </c>
      <c r="K21" s="35"/>
      <c r="L21" s="35">
        <v>1000</v>
      </c>
      <c r="M21" s="70" t="s">
        <v>463</v>
      </c>
    </row>
    <row r="22" spans="1:13" s="10" customFormat="1" ht="14.25" thickBot="1">
      <c r="A22" s="108"/>
      <c r="B22" s="109" t="s">
        <v>200</v>
      </c>
      <c r="C22" s="110" t="s">
        <v>201</v>
      </c>
      <c r="D22" s="111" t="s">
        <v>167</v>
      </c>
      <c r="E22" s="111">
        <v>100</v>
      </c>
      <c r="F22" s="111">
        <v>90.474</v>
      </c>
      <c r="G22" s="111">
        <v>12</v>
      </c>
      <c r="H22" s="111">
        <v>0.5</v>
      </c>
      <c r="I22" s="112">
        <f t="shared" si="0"/>
        <v>68.9331</v>
      </c>
      <c r="J22" s="113">
        <v>19</v>
      </c>
      <c r="K22" s="114"/>
      <c r="L22" s="114">
        <v>1000</v>
      </c>
      <c r="M22" s="120" t="s">
        <v>463</v>
      </c>
    </row>
    <row r="23" spans="1:13" s="10" customFormat="1" ht="13.5">
      <c r="A23" s="137"/>
      <c r="B23" s="69" t="s">
        <v>204</v>
      </c>
      <c r="C23" s="103" t="s">
        <v>205</v>
      </c>
      <c r="D23" s="67" t="s">
        <v>172</v>
      </c>
      <c r="E23" s="67">
        <v>100</v>
      </c>
      <c r="F23" s="67">
        <v>87.362</v>
      </c>
      <c r="G23" s="67">
        <v>18</v>
      </c>
      <c r="H23" s="67">
        <v>8</v>
      </c>
      <c r="I23" s="104">
        <f t="shared" si="0"/>
        <v>68.7853</v>
      </c>
      <c r="J23" s="54">
        <v>20</v>
      </c>
      <c r="K23" s="105"/>
      <c r="L23" s="105"/>
      <c r="M23" s="117"/>
    </row>
    <row r="24" spans="1:13" s="10" customFormat="1" ht="13.5">
      <c r="A24" s="137"/>
      <c r="B24" s="14" t="s">
        <v>206</v>
      </c>
      <c r="C24" s="15" t="s">
        <v>207</v>
      </c>
      <c r="D24" s="7" t="s">
        <v>172</v>
      </c>
      <c r="E24" s="7">
        <v>100</v>
      </c>
      <c r="F24" s="7">
        <v>89.576</v>
      </c>
      <c r="G24" s="7">
        <v>13</v>
      </c>
      <c r="H24" s="7">
        <v>2</v>
      </c>
      <c r="I24" s="19">
        <f t="shared" si="0"/>
        <v>68.7244</v>
      </c>
      <c r="J24" s="18">
        <v>21</v>
      </c>
      <c r="K24" s="35"/>
      <c r="L24" s="35"/>
      <c r="M24" s="57"/>
    </row>
    <row r="25" spans="1:13" s="10" customFormat="1" ht="13.5">
      <c r="A25" s="137"/>
      <c r="B25" s="14" t="s">
        <v>208</v>
      </c>
      <c r="C25" s="15" t="s">
        <v>209</v>
      </c>
      <c r="D25" s="7" t="s">
        <v>167</v>
      </c>
      <c r="E25" s="7">
        <v>100</v>
      </c>
      <c r="F25" s="7">
        <v>87.262</v>
      </c>
      <c r="G25" s="7">
        <v>19</v>
      </c>
      <c r="H25" s="7">
        <v>5</v>
      </c>
      <c r="I25" s="19">
        <f t="shared" si="0"/>
        <v>67.97030000000001</v>
      </c>
      <c r="J25" s="18">
        <v>22</v>
      </c>
      <c r="K25" s="35"/>
      <c r="L25" s="35"/>
      <c r="M25" s="57"/>
    </row>
    <row r="26" spans="1:13" ht="13.5">
      <c r="A26" s="137"/>
      <c r="B26" s="27" t="s">
        <v>210</v>
      </c>
      <c r="C26" s="15" t="s">
        <v>211</v>
      </c>
      <c r="D26" s="7" t="s">
        <v>172</v>
      </c>
      <c r="E26" s="7">
        <v>100</v>
      </c>
      <c r="F26" s="7">
        <v>87.614</v>
      </c>
      <c r="G26" s="7">
        <v>16</v>
      </c>
      <c r="H26" s="7">
        <v>4</v>
      </c>
      <c r="I26" s="19">
        <f t="shared" si="0"/>
        <v>67.9491</v>
      </c>
      <c r="J26" s="18">
        <v>23</v>
      </c>
      <c r="K26" s="35"/>
      <c r="L26" s="35"/>
      <c r="M26" s="57"/>
    </row>
    <row r="27" spans="1:13" ht="13.5">
      <c r="A27" s="137"/>
      <c r="B27" s="34" t="s">
        <v>212</v>
      </c>
      <c r="C27" s="16" t="s">
        <v>213</v>
      </c>
      <c r="D27" s="17" t="s">
        <v>172</v>
      </c>
      <c r="E27" s="17">
        <v>94</v>
      </c>
      <c r="F27" s="17">
        <v>83.49</v>
      </c>
      <c r="G27" s="7">
        <v>27</v>
      </c>
      <c r="H27" s="17">
        <v>16.5</v>
      </c>
      <c r="I27" s="21">
        <f t="shared" si="0"/>
        <v>67.7935</v>
      </c>
      <c r="J27" s="18">
        <v>24</v>
      </c>
      <c r="K27" s="35"/>
      <c r="L27" s="35"/>
      <c r="M27" s="57"/>
    </row>
    <row r="28" spans="1:13" s="10" customFormat="1" ht="13.5">
      <c r="A28" s="137"/>
      <c r="B28" s="14" t="s">
        <v>214</v>
      </c>
      <c r="C28" s="15" t="s">
        <v>215</v>
      </c>
      <c r="D28" s="7" t="s">
        <v>172</v>
      </c>
      <c r="E28" s="7">
        <v>98</v>
      </c>
      <c r="F28" s="7">
        <v>87.0647</v>
      </c>
      <c r="G28" s="7">
        <v>20</v>
      </c>
      <c r="H28" s="7">
        <v>5.5</v>
      </c>
      <c r="I28" s="19">
        <f t="shared" si="0"/>
        <v>67.767055</v>
      </c>
      <c r="J28" s="18">
        <v>25</v>
      </c>
      <c r="K28" s="35"/>
      <c r="L28" s="35"/>
      <c r="M28" s="57"/>
    </row>
    <row r="29" spans="1:13" s="10" customFormat="1" ht="13.5">
      <c r="A29" s="137"/>
      <c r="B29" s="14" t="s">
        <v>216</v>
      </c>
      <c r="C29" s="29" t="s">
        <v>217</v>
      </c>
      <c r="D29" s="30" t="s">
        <v>172</v>
      </c>
      <c r="E29" s="31">
        <v>100</v>
      </c>
      <c r="F29" s="31">
        <v>85.383</v>
      </c>
      <c r="G29" s="30">
        <v>24</v>
      </c>
      <c r="H29" s="31">
        <v>9</v>
      </c>
      <c r="I29" s="32">
        <v>67.749</v>
      </c>
      <c r="J29" s="39">
        <v>26</v>
      </c>
      <c r="K29" s="40"/>
      <c r="L29" s="40"/>
      <c r="M29" s="57"/>
    </row>
    <row r="30" spans="1:13" ht="13.5">
      <c r="A30" s="137"/>
      <c r="B30" s="34" t="s">
        <v>218</v>
      </c>
      <c r="C30" s="16" t="s">
        <v>219</v>
      </c>
      <c r="D30" s="17" t="s">
        <v>167</v>
      </c>
      <c r="E30" s="17">
        <v>100</v>
      </c>
      <c r="F30" s="17">
        <v>87.608</v>
      </c>
      <c r="G30" s="7">
        <v>17</v>
      </c>
      <c r="H30" s="17">
        <v>1.5</v>
      </c>
      <c r="I30" s="21">
        <f>E30*0.1+F30*0.65+H30*0.25</f>
        <v>67.3202</v>
      </c>
      <c r="J30" s="18">
        <v>27</v>
      </c>
      <c r="K30" s="35"/>
      <c r="L30" s="35"/>
      <c r="M30" s="57"/>
    </row>
    <row r="31" spans="1:13" ht="13.5">
      <c r="A31" s="138"/>
      <c r="B31" s="27" t="s">
        <v>220</v>
      </c>
      <c r="C31" s="15" t="s">
        <v>221</v>
      </c>
      <c r="D31" s="7" t="s">
        <v>172</v>
      </c>
      <c r="E31" s="7">
        <v>100</v>
      </c>
      <c r="F31" s="7">
        <v>84.246</v>
      </c>
      <c r="G31" s="7">
        <v>26</v>
      </c>
      <c r="H31" s="7">
        <v>7.5</v>
      </c>
      <c r="I31" s="19">
        <f>E31*0.1+F31*0.65+H31*0.25</f>
        <v>66.6349</v>
      </c>
      <c r="J31" s="18">
        <v>28</v>
      </c>
      <c r="K31" s="35"/>
      <c r="L31" s="35"/>
      <c r="M31" s="57"/>
    </row>
    <row r="32" spans="1:13" ht="53.25" customHeight="1">
      <c r="A32" s="100" t="s">
        <v>487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</row>
    <row r="33" spans="1:13" ht="32.25" customHeight="1">
      <c r="A33" s="101" t="s">
        <v>486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</row>
    <row r="34" spans="1:13" ht="20.25">
      <c r="A34" s="102">
        <v>41561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</row>
    <row r="35" ht="13.5">
      <c r="I35" s="22"/>
    </row>
    <row r="36" ht="13.5">
      <c r="I36" s="22"/>
    </row>
    <row r="37" ht="13.5">
      <c r="I37" s="22"/>
    </row>
    <row r="38" ht="13.5">
      <c r="I38" s="22"/>
    </row>
    <row r="39" ht="13.5">
      <c r="I39" s="22"/>
    </row>
    <row r="40" ht="13.5">
      <c r="I40" s="22"/>
    </row>
    <row r="41" ht="13.5">
      <c r="I41" s="22"/>
    </row>
    <row r="42" ht="13.5">
      <c r="I42" s="22"/>
    </row>
  </sheetData>
  <sheetProtection/>
  <autoFilter ref="A3:M3"/>
  <mergeCells count="19">
    <mergeCell ref="A32:M32"/>
    <mergeCell ref="A33:M33"/>
    <mergeCell ref="A34:M34"/>
    <mergeCell ref="A23:A31"/>
    <mergeCell ref="M2:M3"/>
    <mergeCell ref="A1:M1"/>
    <mergeCell ref="A7:A12"/>
    <mergeCell ref="A13:A22"/>
    <mergeCell ref="B2:B3"/>
    <mergeCell ref="C2:C3"/>
    <mergeCell ref="A2:A3"/>
    <mergeCell ref="A4:A6"/>
    <mergeCell ref="D2:D3"/>
    <mergeCell ref="E2:E3"/>
    <mergeCell ref="H2:H3"/>
    <mergeCell ref="F2:G2"/>
    <mergeCell ref="I2:J2"/>
    <mergeCell ref="K2:K3"/>
    <mergeCell ref="L2:L3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J15" sqref="J15"/>
    </sheetView>
  </sheetViews>
  <sheetFormatPr defaultColWidth="9.00390625" defaultRowHeight="13.5"/>
  <cols>
    <col min="1" max="1" width="6.25390625" style="11" customWidth="1"/>
    <col min="2" max="2" width="16.625" style="12" customWidth="1"/>
    <col min="3" max="3" width="7.00390625" style="13" customWidth="1"/>
    <col min="4" max="4" width="9.875" style="12" customWidth="1"/>
    <col min="5" max="5" width="6.625" style="12" customWidth="1"/>
    <col min="6" max="6" width="9.00390625" style="12" bestFit="1" customWidth="1"/>
    <col min="7" max="7" width="6.875" style="12" customWidth="1"/>
    <col min="8" max="8" width="7.75390625" style="12" customWidth="1"/>
    <col min="9" max="9" width="10.375" style="12" bestFit="1" customWidth="1"/>
    <col min="10" max="10" width="9.00390625" style="12" bestFit="1" customWidth="1"/>
    <col min="11" max="11" width="17.625" style="12" customWidth="1"/>
    <col min="12" max="12" width="8.625" style="12" customWidth="1"/>
    <col min="13" max="13" width="12.50390625" style="56" customWidth="1"/>
    <col min="14" max="16384" width="9.00390625" style="12" customWidth="1"/>
  </cols>
  <sheetData>
    <row r="1" spans="1:13" s="13" customFormat="1" ht="57.75" customHeight="1">
      <c r="A1" s="77" t="s">
        <v>455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3.5">
      <c r="A2" s="78" t="s">
        <v>0</v>
      </c>
      <c r="B2" s="79" t="s">
        <v>1</v>
      </c>
      <c r="C2" s="71" t="s">
        <v>2</v>
      </c>
      <c r="D2" s="71" t="s">
        <v>3</v>
      </c>
      <c r="E2" s="71" t="s">
        <v>4</v>
      </c>
      <c r="F2" s="71" t="s">
        <v>5</v>
      </c>
      <c r="G2" s="71"/>
      <c r="H2" s="71" t="s">
        <v>6</v>
      </c>
      <c r="I2" s="71" t="s">
        <v>7</v>
      </c>
      <c r="J2" s="72"/>
      <c r="K2" s="73" t="s">
        <v>398</v>
      </c>
      <c r="L2" s="74" t="s">
        <v>464</v>
      </c>
      <c r="M2" s="84" t="s">
        <v>451</v>
      </c>
    </row>
    <row r="3" spans="1:13" ht="13.5">
      <c r="A3" s="78"/>
      <c r="B3" s="79"/>
      <c r="C3" s="71"/>
      <c r="D3" s="71"/>
      <c r="E3" s="71"/>
      <c r="F3" s="5" t="s">
        <v>8</v>
      </c>
      <c r="G3" s="5" t="s">
        <v>9</v>
      </c>
      <c r="H3" s="71"/>
      <c r="I3" s="5" t="s">
        <v>8</v>
      </c>
      <c r="J3" s="33" t="s">
        <v>9</v>
      </c>
      <c r="K3" s="73"/>
      <c r="L3" s="75"/>
      <c r="M3" s="84"/>
    </row>
    <row r="4" spans="1:13" s="10" customFormat="1" ht="13.5">
      <c r="A4" s="78" t="s">
        <v>10</v>
      </c>
      <c r="B4" s="14" t="s">
        <v>226</v>
      </c>
      <c r="C4" s="15" t="s">
        <v>227</v>
      </c>
      <c r="D4" s="7" t="s">
        <v>224</v>
      </c>
      <c r="E4" s="7">
        <v>100</v>
      </c>
      <c r="F4" s="7">
        <v>93.5149</v>
      </c>
      <c r="G4" s="7">
        <v>5</v>
      </c>
      <c r="H4" s="7">
        <v>43.5</v>
      </c>
      <c r="I4" s="19">
        <f aca="true" t="shared" si="0" ref="I4:I35">E4*0.1+F4*0.65+H4*0.25</f>
        <v>81.659685</v>
      </c>
      <c r="J4" s="18">
        <v>1</v>
      </c>
      <c r="K4" s="35" t="s">
        <v>400</v>
      </c>
      <c r="L4" s="48">
        <v>20000</v>
      </c>
      <c r="M4" s="55" t="s">
        <v>458</v>
      </c>
    </row>
    <row r="5" spans="1:13" s="10" customFormat="1" ht="13.5">
      <c r="A5" s="78"/>
      <c r="B5" s="14" t="s">
        <v>228</v>
      </c>
      <c r="C5" s="15" t="s">
        <v>229</v>
      </c>
      <c r="D5" s="7" t="s">
        <v>230</v>
      </c>
      <c r="E5" s="7">
        <v>100</v>
      </c>
      <c r="F5" s="7">
        <v>94.614</v>
      </c>
      <c r="G5" s="7">
        <v>2</v>
      </c>
      <c r="H5" s="7">
        <v>36.5</v>
      </c>
      <c r="I5" s="19">
        <f t="shared" si="0"/>
        <v>80.6241</v>
      </c>
      <c r="J5" s="18">
        <v>2</v>
      </c>
      <c r="K5" s="35" t="s">
        <v>401</v>
      </c>
      <c r="L5" s="48">
        <v>8000</v>
      </c>
      <c r="M5" s="55" t="s">
        <v>458</v>
      </c>
    </row>
    <row r="6" spans="1:13" s="10" customFormat="1" ht="13.5">
      <c r="A6" s="78"/>
      <c r="B6" s="14" t="s">
        <v>222</v>
      </c>
      <c r="C6" s="15" t="s">
        <v>223</v>
      </c>
      <c r="D6" s="7" t="s">
        <v>224</v>
      </c>
      <c r="E6" s="7">
        <v>100</v>
      </c>
      <c r="F6" s="7">
        <v>88.007</v>
      </c>
      <c r="G6" s="7">
        <v>37</v>
      </c>
      <c r="H6" s="7">
        <v>51.5</v>
      </c>
      <c r="I6" s="19">
        <f t="shared" si="0"/>
        <v>80.07955000000001</v>
      </c>
      <c r="J6" s="18">
        <v>3</v>
      </c>
      <c r="K6" s="47" t="s">
        <v>437</v>
      </c>
      <c r="L6" s="62">
        <v>5000</v>
      </c>
      <c r="M6" s="55" t="s">
        <v>458</v>
      </c>
    </row>
    <row r="7" spans="1:13" s="10" customFormat="1" ht="13.5">
      <c r="A7" s="78"/>
      <c r="B7" s="34" t="s">
        <v>236</v>
      </c>
      <c r="C7" s="16" t="s">
        <v>237</v>
      </c>
      <c r="D7" s="17" t="s">
        <v>224</v>
      </c>
      <c r="E7" s="17">
        <v>99</v>
      </c>
      <c r="F7" s="17">
        <v>86.5367</v>
      </c>
      <c r="G7" s="7">
        <v>45</v>
      </c>
      <c r="H7" s="17">
        <v>48</v>
      </c>
      <c r="I7" s="20">
        <f t="shared" si="0"/>
        <v>78.148855</v>
      </c>
      <c r="J7" s="18">
        <v>4</v>
      </c>
      <c r="K7" s="47" t="s">
        <v>437</v>
      </c>
      <c r="L7" s="62">
        <v>5000</v>
      </c>
      <c r="M7" s="55" t="s">
        <v>458</v>
      </c>
    </row>
    <row r="8" spans="1:13" s="10" customFormat="1" ht="13.5">
      <c r="A8" s="78"/>
      <c r="B8" s="27" t="s">
        <v>231</v>
      </c>
      <c r="C8" s="15" t="s">
        <v>232</v>
      </c>
      <c r="D8" s="7" t="s">
        <v>224</v>
      </c>
      <c r="E8" s="7">
        <v>100</v>
      </c>
      <c r="F8" s="7">
        <v>92.4688</v>
      </c>
      <c r="G8" s="7">
        <v>7</v>
      </c>
      <c r="H8" s="7">
        <v>32</v>
      </c>
      <c r="I8" s="19">
        <f t="shared" si="0"/>
        <v>78.10472</v>
      </c>
      <c r="J8" s="18">
        <v>5</v>
      </c>
      <c r="K8" s="35" t="s">
        <v>401</v>
      </c>
      <c r="L8" s="48">
        <v>8000</v>
      </c>
      <c r="M8" s="55" t="s">
        <v>458</v>
      </c>
    </row>
    <row r="9" spans="1:13" s="10" customFormat="1" ht="13.5">
      <c r="A9" s="78"/>
      <c r="B9" s="14" t="s">
        <v>233</v>
      </c>
      <c r="C9" s="15" t="s">
        <v>234</v>
      </c>
      <c r="D9" s="7" t="s">
        <v>235</v>
      </c>
      <c r="E9" s="7">
        <v>100</v>
      </c>
      <c r="F9" s="7">
        <v>93.5153</v>
      </c>
      <c r="G9" s="7">
        <v>4</v>
      </c>
      <c r="H9" s="7">
        <v>28</v>
      </c>
      <c r="I9" s="19">
        <f t="shared" si="0"/>
        <v>77.784945</v>
      </c>
      <c r="J9" s="18">
        <v>6</v>
      </c>
      <c r="K9" s="35" t="s">
        <v>437</v>
      </c>
      <c r="L9" s="48">
        <v>6000</v>
      </c>
      <c r="M9" s="55" t="s">
        <v>441</v>
      </c>
    </row>
    <row r="10" spans="1:13" s="10" customFormat="1" ht="27">
      <c r="A10" s="78"/>
      <c r="B10" s="14" t="s">
        <v>238</v>
      </c>
      <c r="C10" s="15" t="s">
        <v>239</v>
      </c>
      <c r="D10" s="7" t="s">
        <v>230</v>
      </c>
      <c r="E10" s="7">
        <v>100</v>
      </c>
      <c r="F10" s="7">
        <v>92.1047</v>
      </c>
      <c r="G10" s="7">
        <v>10</v>
      </c>
      <c r="H10" s="7">
        <v>27.5</v>
      </c>
      <c r="I10" s="19">
        <f t="shared" si="0"/>
        <v>76.743055</v>
      </c>
      <c r="J10" s="18">
        <v>7</v>
      </c>
      <c r="K10" s="64" t="s">
        <v>459</v>
      </c>
      <c r="L10" s="48" t="s">
        <v>465</v>
      </c>
      <c r="M10" s="55" t="s">
        <v>458</v>
      </c>
    </row>
    <row r="11" spans="1:13" s="10" customFormat="1" ht="13.5">
      <c r="A11" s="78"/>
      <c r="B11" s="14" t="s">
        <v>240</v>
      </c>
      <c r="C11" s="15" t="s">
        <v>241</v>
      </c>
      <c r="D11" s="7" t="s">
        <v>235</v>
      </c>
      <c r="E11" s="7">
        <v>100</v>
      </c>
      <c r="F11" s="7">
        <v>93.3944</v>
      </c>
      <c r="G11" s="7">
        <v>6</v>
      </c>
      <c r="H11" s="7">
        <v>23.25</v>
      </c>
      <c r="I11" s="19">
        <f t="shared" si="0"/>
        <v>76.51886</v>
      </c>
      <c r="J11" s="18">
        <v>8</v>
      </c>
      <c r="K11" s="35" t="s">
        <v>401</v>
      </c>
      <c r="L11" s="48">
        <v>8000</v>
      </c>
      <c r="M11" s="55" t="s">
        <v>458</v>
      </c>
    </row>
    <row r="12" spans="1:13" s="10" customFormat="1" ht="13.5">
      <c r="A12" s="78" t="s">
        <v>25</v>
      </c>
      <c r="B12" s="14" t="s">
        <v>242</v>
      </c>
      <c r="C12" s="15" t="s">
        <v>243</v>
      </c>
      <c r="D12" s="7" t="s">
        <v>230</v>
      </c>
      <c r="E12" s="7">
        <v>100</v>
      </c>
      <c r="F12" s="7">
        <v>92.186</v>
      </c>
      <c r="G12" s="7">
        <v>9</v>
      </c>
      <c r="H12" s="7">
        <v>25.5</v>
      </c>
      <c r="I12" s="19">
        <f t="shared" si="0"/>
        <v>76.2959</v>
      </c>
      <c r="J12" s="18">
        <v>9</v>
      </c>
      <c r="K12" s="48" t="s">
        <v>34</v>
      </c>
      <c r="L12" s="48">
        <v>5000</v>
      </c>
      <c r="M12" s="55" t="s">
        <v>458</v>
      </c>
    </row>
    <row r="13" spans="1:13" s="10" customFormat="1" ht="13.5">
      <c r="A13" s="78"/>
      <c r="B13" s="14" t="s">
        <v>247</v>
      </c>
      <c r="C13" s="15" t="s">
        <v>248</v>
      </c>
      <c r="D13" s="7" t="s">
        <v>230</v>
      </c>
      <c r="E13" s="7">
        <v>100</v>
      </c>
      <c r="F13" s="7">
        <v>92.1927</v>
      </c>
      <c r="G13" s="7">
        <v>8</v>
      </c>
      <c r="H13" s="7">
        <v>24</v>
      </c>
      <c r="I13" s="19">
        <f t="shared" si="0"/>
        <v>75.92525499999999</v>
      </c>
      <c r="J13" s="18">
        <v>10</v>
      </c>
      <c r="K13" s="35" t="s">
        <v>34</v>
      </c>
      <c r="L13" s="48">
        <v>5000</v>
      </c>
      <c r="M13" s="55" t="s">
        <v>458</v>
      </c>
    </row>
    <row r="14" spans="1:13" s="10" customFormat="1" ht="13.5">
      <c r="A14" s="78"/>
      <c r="B14" s="14" t="s">
        <v>249</v>
      </c>
      <c r="C14" s="15" t="s">
        <v>250</v>
      </c>
      <c r="D14" s="7" t="s">
        <v>230</v>
      </c>
      <c r="E14" s="7">
        <v>100</v>
      </c>
      <c r="F14" s="7">
        <v>86.1867</v>
      </c>
      <c r="G14" s="7">
        <v>47</v>
      </c>
      <c r="H14" s="7">
        <v>37.25</v>
      </c>
      <c r="I14" s="19">
        <f t="shared" si="0"/>
        <v>75.333855</v>
      </c>
      <c r="J14" s="18">
        <v>11</v>
      </c>
      <c r="K14" s="35" t="s">
        <v>34</v>
      </c>
      <c r="L14" s="48">
        <v>5000</v>
      </c>
      <c r="M14" s="55" t="s">
        <v>458</v>
      </c>
    </row>
    <row r="15" spans="1:13" s="10" customFormat="1" ht="13.5">
      <c r="A15" s="78"/>
      <c r="B15" s="14" t="s">
        <v>244</v>
      </c>
      <c r="C15" s="15" t="s">
        <v>245</v>
      </c>
      <c r="D15" s="7" t="s">
        <v>246</v>
      </c>
      <c r="E15" s="7">
        <v>100</v>
      </c>
      <c r="F15" s="7">
        <v>91.67</v>
      </c>
      <c r="G15" s="7">
        <v>12</v>
      </c>
      <c r="H15" s="7">
        <v>22.5</v>
      </c>
      <c r="I15" s="19">
        <f t="shared" si="0"/>
        <v>75.2105</v>
      </c>
      <c r="J15" s="18">
        <v>12</v>
      </c>
      <c r="K15" s="35" t="s">
        <v>450</v>
      </c>
      <c r="L15" s="48" t="s">
        <v>466</v>
      </c>
      <c r="M15" s="55" t="s">
        <v>458</v>
      </c>
    </row>
    <row r="16" spans="1:13" s="10" customFormat="1" ht="13.5">
      <c r="A16" s="78"/>
      <c r="B16" s="27" t="s">
        <v>251</v>
      </c>
      <c r="C16" s="15" t="s">
        <v>252</v>
      </c>
      <c r="D16" s="7" t="s">
        <v>246</v>
      </c>
      <c r="E16" s="7">
        <v>100</v>
      </c>
      <c r="F16" s="7">
        <v>90.0942</v>
      </c>
      <c r="G16" s="7">
        <v>19</v>
      </c>
      <c r="H16" s="7">
        <v>26</v>
      </c>
      <c r="I16" s="19">
        <f t="shared" si="0"/>
        <v>75.06123</v>
      </c>
      <c r="J16" s="18">
        <v>13</v>
      </c>
      <c r="K16" s="35" t="s">
        <v>34</v>
      </c>
      <c r="L16" s="48">
        <v>5000</v>
      </c>
      <c r="M16" s="55" t="s">
        <v>458</v>
      </c>
    </row>
    <row r="17" spans="1:13" s="10" customFormat="1" ht="13.5">
      <c r="A17" s="78"/>
      <c r="B17" s="14" t="s">
        <v>253</v>
      </c>
      <c r="C17" s="15" t="s">
        <v>254</v>
      </c>
      <c r="D17" s="7" t="s">
        <v>224</v>
      </c>
      <c r="E17" s="7">
        <v>100</v>
      </c>
      <c r="F17" s="7">
        <v>96.6192</v>
      </c>
      <c r="G17" s="7">
        <v>1</v>
      </c>
      <c r="H17" s="7">
        <v>8.5</v>
      </c>
      <c r="I17" s="19">
        <f t="shared" si="0"/>
        <v>74.92748</v>
      </c>
      <c r="J17" s="18">
        <v>14</v>
      </c>
      <c r="K17" s="35" t="s">
        <v>436</v>
      </c>
      <c r="L17" s="48">
        <v>4000</v>
      </c>
      <c r="M17" s="55" t="s">
        <v>458</v>
      </c>
    </row>
    <row r="18" spans="1:13" s="10" customFormat="1" ht="13.5">
      <c r="A18" s="78"/>
      <c r="B18" s="14" t="s">
        <v>258</v>
      </c>
      <c r="C18" s="15" t="s">
        <v>259</v>
      </c>
      <c r="D18" s="7" t="s">
        <v>230</v>
      </c>
      <c r="E18" s="7">
        <v>100</v>
      </c>
      <c r="F18" s="7">
        <v>93.9097</v>
      </c>
      <c r="G18" s="7">
        <v>3</v>
      </c>
      <c r="H18" s="7">
        <v>15</v>
      </c>
      <c r="I18" s="19">
        <f t="shared" si="0"/>
        <v>74.791305</v>
      </c>
      <c r="J18" s="18">
        <v>15</v>
      </c>
      <c r="K18" s="48" t="s">
        <v>34</v>
      </c>
      <c r="L18" s="48">
        <v>5000</v>
      </c>
      <c r="M18" s="55" t="s">
        <v>458</v>
      </c>
    </row>
    <row r="19" spans="1:13" s="10" customFormat="1" ht="13.5">
      <c r="A19" s="78"/>
      <c r="B19" s="14" t="s">
        <v>262</v>
      </c>
      <c r="C19" s="15" t="s">
        <v>263</v>
      </c>
      <c r="D19" s="7" t="s">
        <v>235</v>
      </c>
      <c r="E19" s="7">
        <v>100</v>
      </c>
      <c r="F19" s="7">
        <v>90.634</v>
      </c>
      <c r="G19" s="7">
        <v>13</v>
      </c>
      <c r="H19" s="7">
        <v>23.5</v>
      </c>
      <c r="I19" s="19">
        <f t="shared" si="0"/>
        <v>74.78710000000001</v>
      </c>
      <c r="J19" s="18">
        <v>16</v>
      </c>
      <c r="K19" s="35" t="s">
        <v>450</v>
      </c>
      <c r="L19" s="48" t="s">
        <v>466</v>
      </c>
      <c r="M19" s="55" t="s">
        <v>458</v>
      </c>
    </row>
    <row r="20" spans="1:13" s="10" customFormat="1" ht="13.5">
      <c r="A20" s="78"/>
      <c r="B20" s="14" t="s">
        <v>260</v>
      </c>
      <c r="C20" s="15" t="s">
        <v>261</v>
      </c>
      <c r="D20" s="7" t="s">
        <v>246</v>
      </c>
      <c r="E20" s="7">
        <v>96</v>
      </c>
      <c r="F20" s="7">
        <v>85.795</v>
      </c>
      <c r="G20" s="7">
        <v>50</v>
      </c>
      <c r="H20" s="7">
        <v>37</v>
      </c>
      <c r="I20" s="19">
        <f t="shared" si="0"/>
        <v>74.61675</v>
      </c>
      <c r="J20" s="18">
        <v>17</v>
      </c>
      <c r="K20" s="35"/>
      <c r="L20" s="48">
        <v>2000</v>
      </c>
      <c r="M20" s="61" t="s">
        <v>462</v>
      </c>
    </row>
    <row r="21" spans="1:13" s="10" customFormat="1" ht="13.5">
      <c r="A21" s="78"/>
      <c r="B21" s="14" t="s">
        <v>264</v>
      </c>
      <c r="C21" s="15" t="s">
        <v>265</v>
      </c>
      <c r="D21" s="7" t="s">
        <v>224</v>
      </c>
      <c r="E21" s="7">
        <v>100</v>
      </c>
      <c r="F21" s="7">
        <v>90.5979</v>
      </c>
      <c r="G21" s="7">
        <v>15</v>
      </c>
      <c r="H21" s="7">
        <v>22.5</v>
      </c>
      <c r="I21" s="19">
        <f t="shared" si="0"/>
        <v>74.513635</v>
      </c>
      <c r="J21" s="18">
        <v>18</v>
      </c>
      <c r="K21" s="48" t="s">
        <v>34</v>
      </c>
      <c r="L21" s="48">
        <v>5000</v>
      </c>
      <c r="M21" s="61" t="s">
        <v>462</v>
      </c>
    </row>
    <row r="22" spans="1:13" s="10" customFormat="1" ht="13.5">
      <c r="A22" s="78"/>
      <c r="B22" s="14" t="s">
        <v>255</v>
      </c>
      <c r="C22" s="15" t="s">
        <v>256</v>
      </c>
      <c r="D22" s="7" t="s">
        <v>257</v>
      </c>
      <c r="E22" s="7">
        <v>100</v>
      </c>
      <c r="F22" s="7">
        <v>88.397</v>
      </c>
      <c r="G22" s="7">
        <v>35</v>
      </c>
      <c r="H22" s="7">
        <v>27</v>
      </c>
      <c r="I22" s="19">
        <f t="shared" si="0"/>
        <v>74.20805000000001</v>
      </c>
      <c r="J22" s="18">
        <v>19</v>
      </c>
      <c r="K22" s="35"/>
      <c r="L22" s="48">
        <v>2000</v>
      </c>
      <c r="M22" s="61" t="s">
        <v>462</v>
      </c>
    </row>
    <row r="23" spans="1:13" s="10" customFormat="1" ht="13.5">
      <c r="A23" s="78"/>
      <c r="B23" s="14" t="s">
        <v>266</v>
      </c>
      <c r="C23" s="15" t="s">
        <v>267</v>
      </c>
      <c r="D23" s="7" t="s">
        <v>235</v>
      </c>
      <c r="E23" s="7">
        <v>98</v>
      </c>
      <c r="F23" s="7">
        <v>89.8645</v>
      </c>
      <c r="G23" s="7">
        <v>20</v>
      </c>
      <c r="H23" s="7">
        <v>22.5</v>
      </c>
      <c r="I23" s="19">
        <f t="shared" si="0"/>
        <v>73.83692500000001</v>
      </c>
      <c r="J23" s="18">
        <v>20</v>
      </c>
      <c r="K23" s="35" t="s">
        <v>450</v>
      </c>
      <c r="L23" s="48" t="s">
        <v>466</v>
      </c>
      <c r="M23" s="61" t="s">
        <v>462</v>
      </c>
    </row>
    <row r="24" spans="1:13" s="10" customFormat="1" ht="13.5">
      <c r="A24" s="78"/>
      <c r="B24" s="14" t="s">
        <v>272</v>
      </c>
      <c r="C24" s="15" t="s">
        <v>484</v>
      </c>
      <c r="D24" s="7" t="s">
        <v>230</v>
      </c>
      <c r="E24" s="7">
        <v>100</v>
      </c>
      <c r="F24" s="7">
        <v>89.0713</v>
      </c>
      <c r="G24" s="7">
        <v>25</v>
      </c>
      <c r="H24" s="7">
        <v>23</v>
      </c>
      <c r="I24" s="19">
        <f t="shared" si="0"/>
        <v>73.646345</v>
      </c>
      <c r="J24" s="18">
        <v>21</v>
      </c>
      <c r="K24" s="48" t="s">
        <v>34</v>
      </c>
      <c r="L24" s="48">
        <v>5000</v>
      </c>
      <c r="M24" s="61" t="s">
        <v>462</v>
      </c>
    </row>
    <row r="25" spans="1:13" s="10" customFormat="1" ht="13.5">
      <c r="A25" s="78"/>
      <c r="B25" s="14" t="s">
        <v>268</v>
      </c>
      <c r="C25" s="15" t="s">
        <v>269</v>
      </c>
      <c r="D25" s="7" t="s">
        <v>246</v>
      </c>
      <c r="E25" s="7">
        <v>100</v>
      </c>
      <c r="F25" s="7">
        <v>89.229</v>
      </c>
      <c r="G25" s="7">
        <v>22</v>
      </c>
      <c r="H25" s="7">
        <v>22.5</v>
      </c>
      <c r="I25" s="19">
        <f t="shared" si="0"/>
        <v>73.62385</v>
      </c>
      <c r="J25" s="18">
        <v>22</v>
      </c>
      <c r="K25" s="35"/>
      <c r="L25" s="48">
        <v>2000</v>
      </c>
      <c r="M25" s="61" t="s">
        <v>462</v>
      </c>
    </row>
    <row r="26" spans="1:13" s="10" customFormat="1" ht="13.5">
      <c r="A26" s="78"/>
      <c r="B26" s="14" t="s">
        <v>273</v>
      </c>
      <c r="C26" s="15" t="s">
        <v>274</v>
      </c>
      <c r="D26" s="7" t="s">
        <v>246</v>
      </c>
      <c r="E26" s="7">
        <v>100</v>
      </c>
      <c r="F26" s="7">
        <v>90.4306</v>
      </c>
      <c r="G26" s="7">
        <v>17</v>
      </c>
      <c r="H26" s="7">
        <v>18.5</v>
      </c>
      <c r="I26" s="19">
        <f t="shared" si="0"/>
        <v>73.40489</v>
      </c>
      <c r="J26" s="18">
        <v>23</v>
      </c>
      <c r="K26" s="48" t="s">
        <v>34</v>
      </c>
      <c r="L26" s="48">
        <v>5000</v>
      </c>
      <c r="M26" s="61" t="s">
        <v>462</v>
      </c>
    </row>
    <row r="27" spans="1:13" s="10" customFormat="1" ht="13.5">
      <c r="A27" s="78"/>
      <c r="B27" s="27" t="s">
        <v>270</v>
      </c>
      <c r="C27" s="15" t="s">
        <v>271</v>
      </c>
      <c r="D27" s="7" t="s">
        <v>230</v>
      </c>
      <c r="E27" s="7">
        <v>100</v>
      </c>
      <c r="F27" s="7">
        <v>85.9127</v>
      </c>
      <c r="G27" s="7">
        <v>48</v>
      </c>
      <c r="H27" s="7">
        <v>30</v>
      </c>
      <c r="I27" s="19">
        <f t="shared" si="0"/>
        <v>73.343255</v>
      </c>
      <c r="J27" s="18">
        <v>24</v>
      </c>
      <c r="K27" s="35"/>
      <c r="L27" s="48">
        <v>2000</v>
      </c>
      <c r="M27" s="61" t="s">
        <v>462</v>
      </c>
    </row>
    <row r="28" spans="1:13" s="10" customFormat="1" ht="13.5">
      <c r="A28" s="78" t="s">
        <v>47</v>
      </c>
      <c r="B28" s="14" t="s">
        <v>279</v>
      </c>
      <c r="C28" s="15" t="s">
        <v>280</v>
      </c>
      <c r="D28" s="7" t="s">
        <v>257</v>
      </c>
      <c r="E28" s="7">
        <v>98</v>
      </c>
      <c r="F28" s="7">
        <v>86.317</v>
      </c>
      <c r="G28" s="7">
        <v>46</v>
      </c>
      <c r="H28" s="7">
        <v>28</v>
      </c>
      <c r="I28" s="19">
        <f t="shared" si="0"/>
        <v>72.90605</v>
      </c>
      <c r="J28" s="18">
        <v>25</v>
      </c>
      <c r="K28" s="35"/>
      <c r="L28" s="48">
        <v>1000</v>
      </c>
      <c r="M28" s="61" t="s">
        <v>462</v>
      </c>
    </row>
    <row r="29" spans="1:13" s="10" customFormat="1" ht="13.5">
      <c r="A29" s="78"/>
      <c r="B29" s="14" t="s">
        <v>275</v>
      </c>
      <c r="C29" s="15" t="s">
        <v>276</v>
      </c>
      <c r="D29" s="7" t="s">
        <v>224</v>
      </c>
      <c r="E29" s="7">
        <v>98</v>
      </c>
      <c r="F29" s="7">
        <v>90.4447</v>
      </c>
      <c r="G29" s="7">
        <v>16</v>
      </c>
      <c r="H29" s="7">
        <v>17</v>
      </c>
      <c r="I29" s="19">
        <f t="shared" si="0"/>
        <v>72.839055</v>
      </c>
      <c r="J29" s="18">
        <v>26</v>
      </c>
      <c r="K29" s="35" t="s">
        <v>446</v>
      </c>
      <c r="L29" s="48">
        <v>1000</v>
      </c>
      <c r="M29" s="61" t="s">
        <v>462</v>
      </c>
    </row>
    <row r="30" spans="1:13" s="10" customFormat="1" ht="13.5">
      <c r="A30" s="78"/>
      <c r="B30" s="14" t="s">
        <v>277</v>
      </c>
      <c r="C30" s="15" t="s">
        <v>278</v>
      </c>
      <c r="D30" s="7" t="s">
        <v>257</v>
      </c>
      <c r="E30" s="7">
        <v>100</v>
      </c>
      <c r="F30" s="7">
        <v>89.28</v>
      </c>
      <c r="G30" s="7">
        <v>21</v>
      </c>
      <c r="H30" s="7">
        <v>19</v>
      </c>
      <c r="I30" s="19">
        <f t="shared" si="0"/>
        <v>72.78200000000001</v>
      </c>
      <c r="J30" s="18">
        <v>27</v>
      </c>
      <c r="K30" s="35" t="s">
        <v>446</v>
      </c>
      <c r="L30" s="48">
        <v>1000</v>
      </c>
      <c r="M30" s="61" t="s">
        <v>462</v>
      </c>
    </row>
    <row r="31" spans="1:13" s="10" customFormat="1" ht="13.5">
      <c r="A31" s="78"/>
      <c r="B31" s="14" t="s">
        <v>283</v>
      </c>
      <c r="C31" s="15" t="s">
        <v>284</v>
      </c>
      <c r="D31" s="7" t="s">
        <v>235</v>
      </c>
      <c r="E31" s="7">
        <v>100</v>
      </c>
      <c r="F31" s="7">
        <v>84.9578</v>
      </c>
      <c r="G31" s="7">
        <v>55</v>
      </c>
      <c r="H31" s="7">
        <v>26</v>
      </c>
      <c r="I31" s="19">
        <f>E31*0.1+F31*0.65+H31*0.25</f>
        <v>71.72257</v>
      </c>
      <c r="J31" s="18">
        <v>28</v>
      </c>
      <c r="K31" s="35"/>
      <c r="L31" s="48">
        <v>1000</v>
      </c>
      <c r="M31" s="61" t="s">
        <v>462</v>
      </c>
    </row>
    <row r="32" spans="1:13" s="10" customFormat="1" ht="13.5">
      <c r="A32" s="78"/>
      <c r="B32" s="14" t="s">
        <v>281</v>
      </c>
      <c r="C32" s="15" t="s">
        <v>282</v>
      </c>
      <c r="D32" s="7" t="s">
        <v>230</v>
      </c>
      <c r="E32" s="7">
        <v>100</v>
      </c>
      <c r="F32" s="7">
        <v>87.3477</v>
      </c>
      <c r="G32" s="7">
        <v>40</v>
      </c>
      <c r="H32" s="7">
        <v>19.5</v>
      </c>
      <c r="I32" s="19">
        <f t="shared" si="0"/>
        <v>71.651005</v>
      </c>
      <c r="J32" s="18">
        <v>29</v>
      </c>
      <c r="K32" s="35"/>
      <c r="L32" s="48">
        <v>1000</v>
      </c>
      <c r="M32" s="61" t="s">
        <v>462</v>
      </c>
    </row>
    <row r="33" spans="1:13" s="10" customFormat="1" ht="13.5">
      <c r="A33" s="78"/>
      <c r="B33" s="14" t="s">
        <v>285</v>
      </c>
      <c r="C33" s="15" t="s">
        <v>286</v>
      </c>
      <c r="D33" s="7" t="s">
        <v>224</v>
      </c>
      <c r="E33" s="7">
        <v>100</v>
      </c>
      <c r="F33" s="7">
        <v>85.3613</v>
      </c>
      <c r="G33" s="7">
        <v>52</v>
      </c>
      <c r="H33" s="7">
        <v>24</v>
      </c>
      <c r="I33" s="19">
        <f t="shared" si="0"/>
        <v>71.484845</v>
      </c>
      <c r="J33" s="18">
        <v>30</v>
      </c>
      <c r="K33" s="35"/>
      <c r="L33" s="48">
        <v>1000</v>
      </c>
      <c r="M33" s="61" t="s">
        <v>462</v>
      </c>
    </row>
    <row r="34" spans="1:13" s="10" customFormat="1" ht="13.5">
      <c r="A34" s="78"/>
      <c r="B34" s="14" t="s">
        <v>287</v>
      </c>
      <c r="C34" s="15" t="s">
        <v>288</v>
      </c>
      <c r="D34" s="7" t="s">
        <v>235</v>
      </c>
      <c r="E34" s="7">
        <v>100</v>
      </c>
      <c r="F34" s="7">
        <v>88.2396</v>
      </c>
      <c r="G34" s="7">
        <v>36</v>
      </c>
      <c r="H34" s="7">
        <v>16</v>
      </c>
      <c r="I34" s="19">
        <f t="shared" si="0"/>
        <v>71.35574</v>
      </c>
      <c r="J34" s="18">
        <v>31</v>
      </c>
      <c r="K34" s="35"/>
      <c r="L34" s="48">
        <v>1000</v>
      </c>
      <c r="M34" s="61" t="s">
        <v>462</v>
      </c>
    </row>
    <row r="35" spans="1:13" s="10" customFormat="1" ht="13.5">
      <c r="A35" s="78"/>
      <c r="B35" s="14" t="s">
        <v>289</v>
      </c>
      <c r="C35" s="15" t="s">
        <v>290</v>
      </c>
      <c r="D35" s="7" t="s">
        <v>235</v>
      </c>
      <c r="E35" s="7">
        <v>98</v>
      </c>
      <c r="F35" s="7">
        <v>91.8022</v>
      </c>
      <c r="G35" s="7">
        <v>11</v>
      </c>
      <c r="H35" s="7">
        <v>7</v>
      </c>
      <c r="I35" s="19">
        <f t="shared" si="0"/>
        <v>71.22143</v>
      </c>
      <c r="J35" s="18">
        <v>32</v>
      </c>
      <c r="K35" s="35"/>
      <c r="L35" s="48">
        <v>1000</v>
      </c>
      <c r="M35" s="61" t="s">
        <v>462</v>
      </c>
    </row>
    <row r="36" spans="1:13" s="10" customFormat="1" ht="13.5">
      <c r="A36" s="78"/>
      <c r="B36" s="14" t="s">
        <v>291</v>
      </c>
      <c r="C36" s="15" t="s">
        <v>292</v>
      </c>
      <c r="D36" s="7" t="s">
        <v>246</v>
      </c>
      <c r="E36" s="7">
        <v>100</v>
      </c>
      <c r="F36" s="7">
        <v>88.841</v>
      </c>
      <c r="G36" s="7">
        <v>26</v>
      </c>
      <c r="H36" s="7">
        <v>13.5</v>
      </c>
      <c r="I36" s="19">
        <f aca="true" t="shared" si="1" ref="I36:I67">E36*0.1+F36*0.65+H36*0.25</f>
        <v>71.12164999999999</v>
      </c>
      <c r="J36" s="18">
        <v>33</v>
      </c>
      <c r="K36" s="35"/>
      <c r="L36" s="48">
        <v>1000</v>
      </c>
      <c r="M36" s="61" t="s">
        <v>462</v>
      </c>
    </row>
    <row r="37" spans="1:13" s="10" customFormat="1" ht="13.5">
      <c r="A37" s="78"/>
      <c r="B37" s="14" t="s">
        <v>293</v>
      </c>
      <c r="C37" s="15" t="s">
        <v>294</v>
      </c>
      <c r="D37" s="7" t="s">
        <v>230</v>
      </c>
      <c r="E37" s="7">
        <v>100</v>
      </c>
      <c r="F37" s="7">
        <v>88.5043</v>
      </c>
      <c r="G37" s="7">
        <v>33</v>
      </c>
      <c r="H37" s="7">
        <v>13</v>
      </c>
      <c r="I37" s="19">
        <f t="shared" si="1"/>
        <v>70.777795</v>
      </c>
      <c r="J37" s="18">
        <v>34</v>
      </c>
      <c r="K37" s="35"/>
      <c r="L37" s="48">
        <v>1000</v>
      </c>
      <c r="M37" s="61" t="s">
        <v>462</v>
      </c>
    </row>
    <row r="38" spans="1:13" s="10" customFormat="1" ht="13.5">
      <c r="A38" s="78"/>
      <c r="B38" s="14" t="s">
        <v>295</v>
      </c>
      <c r="C38" s="15" t="s">
        <v>296</v>
      </c>
      <c r="D38" s="7" t="s">
        <v>235</v>
      </c>
      <c r="E38" s="7">
        <v>100</v>
      </c>
      <c r="F38" s="7">
        <v>89.0813</v>
      </c>
      <c r="G38" s="7">
        <v>24</v>
      </c>
      <c r="H38" s="7">
        <v>10.5</v>
      </c>
      <c r="I38" s="19">
        <f t="shared" si="1"/>
        <v>70.527845</v>
      </c>
      <c r="J38" s="18">
        <v>35</v>
      </c>
      <c r="K38" s="35"/>
      <c r="L38" s="48">
        <v>1000</v>
      </c>
      <c r="M38" s="61" t="s">
        <v>462</v>
      </c>
    </row>
    <row r="39" spans="1:13" s="10" customFormat="1" ht="13.5">
      <c r="A39" s="78"/>
      <c r="B39" s="14" t="s">
        <v>297</v>
      </c>
      <c r="C39" s="15" t="s">
        <v>298</v>
      </c>
      <c r="D39" s="7" t="s">
        <v>224</v>
      </c>
      <c r="E39" s="7">
        <v>100</v>
      </c>
      <c r="F39" s="7">
        <v>90.2787</v>
      </c>
      <c r="G39" s="7">
        <v>18</v>
      </c>
      <c r="H39" s="7">
        <v>7</v>
      </c>
      <c r="I39" s="19">
        <f t="shared" si="1"/>
        <v>70.431155</v>
      </c>
      <c r="J39" s="18">
        <v>36</v>
      </c>
      <c r="K39" s="35"/>
      <c r="L39" s="48">
        <v>1000</v>
      </c>
      <c r="M39" s="61" t="s">
        <v>462</v>
      </c>
    </row>
    <row r="40" spans="1:13" s="10" customFormat="1" ht="13.5">
      <c r="A40" s="78"/>
      <c r="B40" s="14" t="s">
        <v>299</v>
      </c>
      <c r="C40" s="15" t="s">
        <v>300</v>
      </c>
      <c r="D40" s="7" t="s">
        <v>246</v>
      </c>
      <c r="E40" s="7">
        <v>100</v>
      </c>
      <c r="F40" s="7">
        <v>90.6256</v>
      </c>
      <c r="G40" s="7">
        <v>14</v>
      </c>
      <c r="H40" s="7">
        <v>6</v>
      </c>
      <c r="I40" s="19">
        <f t="shared" si="1"/>
        <v>70.40664000000001</v>
      </c>
      <c r="J40" s="18">
        <v>37</v>
      </c>
      <c r="K40" s="35"/>
      <c r="L40" s="48">
        <v>1000</v>
      </c>
      <c r="M40" s="61" t="s">
        <v>462</v>
      </c>
    </row>
    <row r="41" spans="1:13" s="10" customFormat="1" ht="13.5">
      <c r="A41" s="78"/>
      <c r="B41" s="14" t="s">
        <v>301</v>
      </c>
      <c r="C41" s="15" t="s">
        <v>302</v>
      </c>
      <c r="D41" s="7" t="s">
        <v>257</v>
      </c>
      <c r="E41" s="7">
        <v>100</v>
      </c>
      <c r="F41" s="7">
        <v>88.505</v>
      </c>
      <c r="G41" s="7">
        <v>32</v>
      </c>
      <c r="H41" s="7">
        <v>11</v>
      </c>
      <c r="I41" s="19">
        <f t="shared" si="1"/>
        <v>70.27825</v>
      </c>
      <c r="J41" s="18">
        <v>38</v>
      </c>
      <c r="K41" s="35"/>
      <c r="L41" s="48">
        <v>1000</v>
      </c>
      <c r="M41" s="61" t="s">
        <v>462</v>
      </c>
    </row>
    <row r="42" spans="1:13" s="10" customFormat="1" ht="13.5">
      <c r="A42" s="78"/>
      <c r="B42" s="14" t="s">
        <v>303</v>
      </c>
      <c r="C42" s="15" t="s">
        <v>304</v>
      </c>
      <c r="D42" s="7" t="s">
        <v>257</v>
      </c>
      <c r="E42" s="7">
        <v>100</v>
      </c>
      <c r="F42" s="7">
        <v>87.262</v>
      </c>
      <c r="G42" s="7">
        <v>41</v>
      </c>
      <c r="H42" s="7">
        <v>13.5</v>
      </c>
      <c r="I42" s="19">
        <f t="shared" si="1"/>
        <v>70.09530000000001</v>
      </c>
      <c r="J42" s="18">
        <v>39</v>
      </c>
      <c r="K42" s="35"/>
      <c r="L42" s="48">
        <v>1000</v>
      </c>
      <c r="M42" s="61" t="s">
        <v>462</v>
      </c>
    </row>
    <row r="43" spans="1:13" s="10" customFormat="1" ht="13.5">
      <c r="A43" s="78"/>
      <c r="B43" s="14" t="s">
        <v>305</v>
      </c>
      <c r="C43" s="15" t="s">
        <v>306</v>
      </c>
      <c r="D43" s="7" t="s">
        <v>230</v>
      </c>
      <c r="E43" s="7">
        <v>100</v>
      </c>
      <c r="F43" s="7">
        <v>89.2234</v>
      </c>
      <c r="G43" s="7">
        <v>23</v>
      </c>
      <c r="H43" s="7">
        <v>8</v>
      </c>
      <c r="I43" s="19">
        <f t="shared" si="1"/>
        <v>69.99521</v>
      </c>
      <c r="J43" s="18">
        <v>40</v>
      </c>
      <c r="K43" s="35"/>
      <c r="L43" s="48">
        <v>1000</v>
      </c>
      <c r="M43" s="61" t="s">
        <v>462</v>
      </c>
    </row>
    <row r="44" spans="1:13" s="10" customFormat="1" ht="13.5">
      <c r="A44" s="78"/>
      <c r="B44" s="27" t="s">
        <v>307</v>
      </c>
      <c r="C44" s="15" t="s">
        <v>308</v>
      </c>
      <c r="D44" s="7" t="s">
        <v>230</v>
      </c>
      <c r="E44" s="7">
        <v>100</v>
      </c>
      <c r="F44" s="7">
        <v>87.6539</v>
      </c>
      <c r="G44" s="7">
        <v>39</v>
      </c>
      <c r="H44" s="7">
        <v>11.5</v>
      </c>
      <c r="I44" s="19">
        <f t="shared" si="1"/>
        <v>69.85003499999999</v>
      </c>
      <c r="J44" s="18">
        <v>41</v>
      </c>
      <c r="K44" s="35"/>
      <c r="L44" s="48">
        <v>1000</v>
      </c>
      <c r="M44" s="61" t="s">
        <v>462</v>
      </c>
    </row>
    <row r="45" spans="1:13" s="10" customFormat="1" ht="13.5">
      <c r="A45" s="78"/>
      <c r="B45" s="14" t="s">
        <v>309</v>
      </c>
      <c r="C45" s="15" t="s">
        <v>310</v>
      </c>
      <c r="D45" s="7" t="s">
        <v>235</v>
      </c>
      <c r="E45" s="7">
        <v>100</v>
      </c>
      <c r="F45" s="7">
        <v>87.7493</v>
      </c>
      <c r="G45" s="7">
        <v>38</v>
      </c>
      <c r="H45" s="7">
        <v>10.75</v>
      </c>
      <c r="I45" s="19">
        <f t="shared" si="1"/>
        <v>69.724545</v>
      </c>
      <c r="J45" s="18">
        <v>42</v>
      </c>
      <c r="K45" s="35"/>
      <c r="L45" s="48">
        <v>1000</v>
      </c>
      <c r="M45" s="61" t="s">
        <v>462</v>
      </c>
    </row>
    <row r="46" spans="1:13" s="10" customFormat="1" ht="13.5">
      <c r="A46" s="78"/>
      <c r="B46" s="14" t="s">
        <v>311</v>
      </c>
      <c r="C46" s="15" t="s">
        <v>312</v>
      </c>
      <c r="D46" s="7" t="s">
        <v>246</v>
      </c>
      <c r="E46" s="7">
        <v>100</v>
      </c>
      <c r="F46" s="7">
        <v>85.176</v>
      </c>
      <c r="G46" s="7">
        <v>53</v>
      </c>
      <c r="H46" s="7">
        <v>17</v>
      </c>
      <c r="I46" s="19">
        <f t="shared" si="1"/>
        <v>69.6144</v>
      </c>
      <c r="J46" s="18">
        <v>43</v>
      </c>
      <c r="K46" s="35"/>
      <c r="L46" s="48">
        <v>1000</v>
      </c>
      <c r="M46" s="61" t="s">
        <v>462</v>
      </c>
    </row>
    <row r="47" spans="1:13" s="10" customFormat="1" ht="13.5">
      <c r="A47" s="78"/>
      <c r="B47" s="14" t="s">
        <v>313</v>
      </c>
      <c r="C47" s="15" t="s">
        <v>314</v>
      </c>
      <c r="D47" s="7" t="s">
        <v>230</v>
      </c>
      <c r="E47" s="7">
        <v>100</v>
      </c>
      <c r="F47" s="7">
        <v>88.7498</v>
      </c>
      <c r="G47" s="7">
        <v>27</v>
      </c>
      <c r="H47" s="7">
        <v>6.5</v>
      </c>
      <c r="I47" s="19">
        <f t="shared" si="1"/>
        <v>69.31236999999999</v>
      </c>
      <c r="J47" s="18">
        <v>44</v>
      </c>
      <c r="K47" s="35"/>
      <c r="L47" s="48">
        <v>1000</v>
      </c>
      <c r="M47" s="61" t="s">
        <v>462</v>
      </c>
    </row>
    <row r="48" spans="1:13" s="10" customFormat="1" ht="13.5">
      <c r="A48" s="78"/>
      <c r="B48" s="14" t="s">
        <v>315</v>
      </c>
      <c r="C48" s="15" t="s">
        <v>316</v>
      </c>
      <c r="D48" s="7" t="s">
        <v>257</v>
      </c>
      <c r="E48" s="7">
        <v>98</v>
      </c>
      <c r="F48" s="7">
        <v>88.662</v>
      </c>
      <c r="G48" s="7">
        <v>30</v>
      </c>
      <c r="H48" s="7">
        <v>7.5</v>
      </c>
      <c r="I48" s="19">
        <f t="shared" si="1"/>
        <v>69.3053</v>
      </c>
      <c r="J48" s="18">
        <v>45</v>
      </c>
      <c r="K48" s="35"/>
      <c r="L48" s="48">
        <v>1000</v>
      </c>
      <c r="M48" s="61" t="s">
        <v>462</v>
      </c>
    </row>
    <row r="49" spans="1:13" s="10" customFormat="1" ht="13.5">
      <c r="A49" s="78"/>
      <c r="B49" s="14" t="s">
        <v>317</v>
      </c>
      <c r="C49" s="15" t="s">
        <v>318</v>
      </c>
      <c r="D49" s="7" t="s">
        <v>230</v>
      </c>
      <c r="E49" s="7">
        <v>100</v>
      </c>
      <c r="F49" s="7">
        <v>88.4171</v>
      </c>
      <c r="G49" s="7">
        <v>34</v>
      </c>
      <c r="H49" s="7">
        <v>6</v>
      </c>
      <c r="I49" s="19">
        <f t="shared" si="1"/>
        <v>68.971115</v>
      </c>
      <c r="J49" s="18">
        <v>46</v>
      </c>
      <c r="K49" s="35"/>
      <c r="L49" s="48">
        <v>1000</v>
      </c>
      <c r="M49" s="61" t="s">
        <v>462</v>
      </c>
    </row>
    <row r="50" spans="1:13" s="10" customFormat="1" ht="14.25" thickBot="1">
      <c r="A50" s="108"/>
      <c r="B50" s="109" t="s">
        <v>319</v>
      </c>
      <c r="C50" s="110" t="s">
        <v>320</v>
      </c>
      <c r="D50" s="111" t="s">
        <v>235</v>
      </c>
      <c r="E50" s="111">
        <v>100</v>
      </c>
      <c r="F50" s="111">
        <v>86.7567</v>
      </c>
      <c r="G50" s="111">
        <v>44</v>
      </c>
      <c r="H50" s="111">
        <v>9.5</v>
      </c>
      <c r="I50" s="112">
        <f t="shared" si="1"/>
        <v>68.76685499999999</v>
      </c>
      <c r="J50" s="113">
        <v>47</v>
      </c>
      <c r="K50" s="114"/>
      <c r="L50" s="115">
        <v>1000</v>
      </c>
      <c r="M50" s="116" t="s">
        <v>462</v>
      </c>
    </row>
    <row r="51" spans="1:13" s="10" customFormat="1" ht="13.5">
      <c r="A51" s="137"/>
      <c r="B51" s="69" t="s">
        <v>327</v>
      </c>
      <c r="C51" s="103" t="s">
        <v>328</v>
      </c>
      <c r="D51" s="67" t="s">
        <v>257</v>
      </c>
      <c r="E51" s="67">
        <v>98</v>
      </c>
      <c r="F51" s="67">
        <v>84.623</v>
      </c>
      <c r="G51" s="67">
        <v>57</v>
      </c>
      <c r="H51" s="67">
        <v>15.5</v>
      </c>
      <c r="I51" s="104">
        <f t="shared" si="1"/>
        <v>68.67995</v>
      </c>
      <c r="J51" s="54">
        <v>48</v>
      </c>
      <c r="K51" s="105"/>
      <c r="L51" s="106"/>
      <c r="M51" s="107"/>
    </row>
    <row r="52" spans="1:13" s="10" customFormat="1" ht="13.5">
      <c r="A52" s="137"/>
      <c r="B52" s="14" t="s">
        <v>323</v>
      </c>
      <c r="C52" s="15" t="s">
        <v>324</v>
      </c>
      <c r="D52" s="7" t="s">
        <v>230</v>
      </c>
      <c r="E52" s="7">
        <v>98</v>
      </c>
      <c r="F52" s="7">
        <v>86.9106</v>
      </c>
      <c r="G52" s="7">
        <v>43</v>
      </c>
      <c r="H52" s="7">
        <v>9</v>
      </c>
      <c r="I52" s="19">
        <f t="shared" si="1"/>
        <v>68.54189000000001</v>
      </c>
      <c r="J52" s="18">
        <v>49</v>
      </c>
      <c r="K52" s="35"/>
      <c r="L52" s="48"/>
      <c r="M52" s="55"/>
    </row>
    <row r="53" spans="1:13" s="10" customFormat="1" ht="13.5">
      <c r="A53" s="137"/>
      <c r="B53" s="27" t="s">
        <v>325</v>
      </c>
      <c r="C53" s="15" t="s">
        <v>326</v>
      </c>
      <c r="D53" s="7" t="s">
        <v>257</v>
      </c>
      <c r="E53" s="7">
        <v>98</v>
      </c>
      <c r="F53" s="7">
        <v>88.674</v>
      </c>
      <c r="G53" s="7">
        <v>29</v>
      </c>
      <c r="H53" s="18">
        <v>3.5</v>
      </c>
      <c r="I53" s="19">
        <f t="shared" si="1"/>
        <v>68.3131</v>
      </c>
      <c r="J53" s="18">
        <v>50</v>
      </c>
      <c r="K53" s="35"/>
      <c r="L53" s="48"/>
      <c r="M53" s="55"/>
    </row>
    <row r="54" spans="1:13" s="10" customFormat="1" ht="13.5">
      <c r="A54" s="137"/>
      <c r="B54" s="14" t="s">
        <v>329</v>
      </c>
      <c r="C54" s="15" t="s">
        <v>330</v>
      </c>
      <c r="D54" s="7" t="s">
        <v>235</v>
      </c>
      <c r="E54" s="7">
        <v>100</v>
      </c>
      <c r="F54" s="7">
        <v>84.176</v>
      </c>
      <c r="G54" s="7">
        <v>59</v>
      </c>
      <c r="H54" s="7">
        <v>14</v>
      </c>
      <c r="I54" s="19">
        <f t="shared" si="1"/>
        <v>68.21440000000001</v>
      </c>
      <c r="J54" s="18">
        <v>51</v>
      </c>
      <c r="K54" s="35"/>
      <c r="L54" s="48"/>
      <c r="M54" s="55"/>
    </row>
    <row r="55" spans="1:13" s="10" customFormat="1" ht="13.5">
      <c r="A55" s="137"/>
      <c r="B55" s="14" t="s">
        <v>331</v>
      </c>
      <c r="C55" s="15" t="s">
        <v>332</v>
      </c>
      <c r="D55" s="7" t="s">
        <v>257</v>
      </c>
      <c r="E55" s="7">
        <v>100</v>
      </c>
      <c r="F55" s="7">
        <v>88.711</v>
      </c>
      <c r="G55" s="7">
        <v>28</v>
      </c>
      <c r="H55" s="7">
        <v>2</v>
      </c>
      <c r="I55" s="19">
        <f t="shared" si="1"/>
        <v>68.16215</v>
      </c>
      <c r="J55" s="18">
        <v>52</v>
      </c>
      <c r="K55" s="35"/>
      <c r="L55" s="48"/>
      <c r="M55" s="55"/>
    </row>
    <row r="56" spans="1:13" s="10" customFormat="1" ht="13.5">
      <c r="A56" s="137"/>
      <c r="B56" s="14" t="s">
        <v>333</v>
      </c>
      <c r="C56" s="15" t="s">
        <v>334</v>
      </c>
      <c r="D56" s="7" t="s">
        <v>246</v>
      </c>
      <c r="E56" s="7">
        <v>100</v>
      </c>
      <c r="F56" s="7">
        <v>84.588</v>
      </c>
      <c r="G56" s="7">
        <v>58</v>
      </c>
      <c r="H56" s="7">
        <v>12.5</v>
      </c>
      <c r="I56" s="19">
        <f t="shared" si="1"/>
        <v>68.1072</v>
      </c>
      <c r="J56" s="18">
        <v>53</v>
      </c>
      <c r="K56" s="35"/>
      <c r="L56" s="48"/>
      <c r="M56" s="55"/>
    </row>
    <row r="57" spans="1:13" s="10" customFormat="1" ht="13.5">
      <c r="A57" s="137"/>
      <c r="B57" s="14" t="s">
        <v>321</v>
      </c>
      <c r="C57" s="15" t="s">
        <v>322</v>
      </c>
      <c r="D57" s="7" t="s">
        <v>257</v>
      </c>
      <c r="E57" s="7">
        <v>100</v>
      </c>
      <c r="F57" s="7">
        <v>88.5552</v>
      </c>
      <c r="G57" s="7">
        <v>31</v>
      </c>
      <c r="H57" s="7">
        <v>2</v>
      </c>
      <c r="I57" s="19">
        <f t="shared" si="1"/>
        <v>68.06088</v>
      </c>
      <c r="J57" s="18">
        <v>54</v>
      </c>
      <c r="K57" s="35"/>
      <c r="L57" s="48"/>
      <c r="M57" s="55"/>
    </row>
    <row r="58" spans="1:13" s="10" customFormat="1" ht="13.5">
      <c r="A58" s="137"/>
      <c r="B58" s="14" t="s">
        <v>335</v>
      </c>
      <c r="C58" s="15" t="s">
        <v>336</v>
      </c>
      <c r="D58" s="7" t="s">
        <v>224</v>
      </c>
      <c r="E58" s="7">
        <v>100</v>
      </c>
      <c r="F58" s="7">
        <v>85.8567</v>
      </c>
      <c r="G58" s="7">
        <v>49</v>
      </c>
      <c r="H58" s="7">
        <v>8</v>
      </c>
      <c r="I58" s="19">
        <f t="shared" si="1"/>
        <v>67.80685500000001</v>
      </c>
      <c r="J58" s="18">
        <v>55</v>
      </c>
      <c r="K58" s="35"/>
      <c r="L58" s="48"/>
      <c r="M58" s="55"/>
    </row>
    <row r="59" spans="1:13" s="10" customFormat="1" ht="13.5">
      <c r="A59" s="137"/>
      <c r="B59" s="14" t="s">
        <v>337</v>
      </c>
      <c r="C59" s="15" t="s">
        <v>338</v>
      </c>
      <c r="D59" s="7" t="s">
        <v>257</v>
      </c>
      <c r="E59" s="7">
        <v>100</v>
      </c>
      <c r="F59" s="7">
        <v>85.175</v>
      </c>
      <c r="G59" s="7">
        <v>54</v>
      </c>
      <c r="H59" s="7">
        <v>8</v>
      </c>
      <c r="I59" s="19">
        <f t="shared" si="1"/>
        <v>67.36375000000001</v>
      </c>
      <c r="J59" s="18">
        <v>56</v>
      </c>
      <c r="K59" s="35"/>
      <c r="L59" s="48"/>
      <c r="M59" s="55"/>
    </row>
    <row r="60" spans="1:13" s="10" customFormat="1" ht="13.5">
      <c r="A60" s="137"/>
      <c r="B60" s="34" t="s">
        <v>339</v>
      </c>
      <c r="C60" s="16" t="s">
        <v>340</v>
      </c>
      <c r="D60" s="17" t="s">
        <v>235</v>
      </c>
      <c r="E60" s="17">
        <v>99</v>
      </c>
      <c r="F60" s="17">
        <v>79.7215</v>
      </c>
      <c r="G60" s="7">
        <v>68</v>
      </c>
      <c r="H60" s="17">
        <v>22.5</v>
      </c>
      <c r="I60" s="21">
        <f t="shared" si="1"/>
        <v>67.343975</v>
      </c>
      <c r="J60" s="18">
        <v>57</v>
      </c>
      <c r="K60" s="35"/>
      <c r="L60" s="48"/>
      <c r="M60" s="55"/>
    </row>
    <row r="61" spans="1:13" s="10" customFormat="1" ht="13.5">
      <c r="A61" s="137"/>
      <c r="B61" s="27" t="s">
        <v>341</v>
      </c>
      <c r="C61" s="15" t="s">
        <v>342</v>
      </c>
      <c r="D61" s="7" t="s">
        <v>246</v>
      </c>
      <c r="E61" s="7">
        <v>100</v>
      </c>
      <c r="F61" s="7">
        <v>87.026</v>
      </c>
      <c r="G61" s="7">
        <v>42</v>
      </c>
      <c r="H61" s="7">
        <v>3</v>
      </c>
      <c r="I61" s="19">
        <f t="shared" si="1"/>
        <v>67.3169</v>
      </c>
      <c r="J61" s="18">
        <v>58</v>
      </c>
      <c r="K61" s="35"/>
      <c r="L61" s="48"/>
      <c r="M61" s="55"/>
    </row>
    <row r="62" spans="1:13" s="10" customFormat="1" ht="13.5">
      <c r="A62" s="137"/>
      <c r="B62" s="27" t="s">
        <v>343</v>
      </c>
      <c r="C62" s="15" t="s">
        <v>344</v>
      </c>
      <c r="D62" s="7" t="s">
        <v>235</v>
      </c>
      <c r="E62" s="7">
        <v>97</v>
      </c>
      <c r="F62" s="7">
        <v>80.1693</v>
      </c>
      <c r="G62" s="7">
        <v>67</v>
      </c>
      <c r="H62" s="7">
        <v>20.5</v>
      </c>
      <c r="I62" s="19">
        <f t="shared" si="1"/>
        <v>66.935045</v>
      </c>
      <c r="J62" s="18">
        <v>59</v>
      </c>
      <c r="K62" s="35"/>
      <c r="L62" s="48"/>
      <c r="M62" s="55"/>
    </row>
    <row r="63" spans="1:13" s="10" customFormat="1" ht="13.5">
      <c r="A63" s="137"/>
      <c r="B63" s="28" t="s">
        <v>355</v>
      </c>
      <c r="C63" s="16" t="s">
        <v>356</v>
      </c>
      <c r="D63" s="17" t="s">
        <v>224</v>
      </c>
      <c r="E63" s="17">
        <v>98</v>
      </c>
      <c r="F63" s="17">
        <v>76.364</v>
      </c>
      <c r="G63" s="7">
        <v>69</v>
      </c>
      <c r="H63" s="17">
        <v>29.25</v>
      </c>
      <c r="I63" s="21">
        <f t="shared" si="1"/>
        <v>66.7491</v>
      </c>
      <c r="J63" s="18">
        <v>60</v>
      </c>
      <c r="K63" s="35"/>
      <c r="L63" s="48"/>
      <c r="M63" s="55"/>
    </row>
    <row r="64" spans="1:13" s="10" customFormat="1" ht="13.5">
      <c r="A64" s="137"/>
      <c r="B64" s="27" t="s">
        <v>345</v>
      </c>
      <c r="C64" s="15" t="s">
        <v>346</v>
      </c>
      <c r="D64" s="7" t="s">
        <v>246</v>
      </c>
      <c r="E64" s="7">
        <v>100</v>
      </c>
      <c r="F64" s="7">
        <v>85.493</v>
      </c>
      <c r="G64" s="7">
        <v>51</v>
      </c>
      <c r="H64" s="7">
        <v>4</v>
      </c>
      <c r="I64" s="19">
        <f t="shared" si="1"/>
        <v>66.57045</v>
      </c>
      <c r="J64" s="18">
        <v>61</v>
      </c>
      <c r="K64" s="35"/>
      <c r="L64" s="48"/>
      <c r="M64" s="55"/>
    </row>
    <row r="65" spans="1:13" ht="13.5">
      <c r="A65" s="137"/>
      <c r="B65" s="14" t="s">
        <v>347</v>
      </c>
      <c r="C65" s="15" t="s">
        <v>348</v>
      </c>
      <c r="D65" s="7" t="s">
        <v>224</v>
      </c>
      <c r="E65" s="7">
        <v>100</v>
      </c>
      <c r="F65" s="7">
        <v>82.1993</v>
      </c>
      <c r="G65" s="7">
        <v>62</v>
      </c>
      <c r="H65" s="7">
        <v>12</v>
      </c>
      <c r="I65" s="19">
        <f t="shared" si="1"/>
        <v>66.42954499999999</v>
      </c>
      <c r="J65" s="18">
        <v>62</v>
      </c>
      <c r="K65" s="35"/>
      <c r="L65" s="48"/>
      <c r="M65" s="55"/>
    </row>
    <row r="66" spans="1:13" s="10" customFormat="1" ht="13.5">
      <c r="A66" s="137"/>
      <c r="B66" s="14" t="s">
        <v>349</v>
      </c>
      <c r="C66" s="15" t="s">
        <v>350</v>
      </c>
      <c r="D66" s="7" t="s">
        <v>246</v>
      </c>
      <c r="E66" s="7">
        <v>98</v>
      </c>
      <c r="F66" s="7">
        <v>83.404</v>
      </c>
      <c r="G66" s="7">
        <v>61</v>
      </c>
      <c r="H66" s="7">
        <v>9.5</v>
      </c>
      <c r="I66" s="19">
        <f t="shared" si="1"/>
        <v>66.3876</v>
      </c>
      <c r="J66" s="18">
        <v>63</v>
      </c>
      <c r="K66" s="35"/>
      <c r="L66" s="48"/>
      <c r="M66" s="55"/>
    </row>
    <row r="67" spans="1:13" ht="13.5">
      <c r="A67" s="137"/>
      <c r="B67" s="14" t="s">
        <v>351</v>
      </c>
      <c r="C67" s="15" t="s">
        <v>352</v>
      </c>
      <c r="D67" s="7" t="s">
        <v>257</v>
      </c>
      <c r="E67" s="7">
        <v>100</v>
      </c>
      <c r="F67" s="7">
        <v>83.798</v>
      </c>
      <c r="G67" s="7">
        <v>60</v>
      </c>
      <c r="H67" s="7">
        <v>7.5</v>
      </c>
      <c r="I67" s="19">
        <f t="shared" si="1"/>
        <v>66.34370000000001</v>
      </c>
      <c r="J67" s="18">
        <v>64</v>
      </c>
      <c r="K67" s="35"/>
      <c r="L67" s="48"/>
      <c r="M67" s="55"/>
    </row>
    <row r="68" spans="1:13" ht="13.5">
      <c r="A68" s="137"/>
      <c r="B68" s="34" t="s">
        <v>353</v>
      </c>
      <c r="C68" s="16" t="s">
        <v>354</v>
      </c>
      <c r="D68" s="17" t="s">
        <v>235</v>
      </c>
      <c r="E68" s="17">
        <v>100</v>
      </c>
      <c r="F68" s="17">
        <v>81.6807</v>
      </c>
      <c r="G68" s="7">
        <v>64</v>
      </c>
      <c r="H68" s="17">
        <v>13</v>
      </c>
      <c r="I68" s="21">
        <f>E68*0.1+F68*0.65+H68*0.25</f>
        <v>66.342455</v>
      </c>
      <c r="J68" s="18">
        <v>65</v>
      </c>
      <c r="K68" s="35"/>
      <c r="L68" s="48"/>
      <c r="M68" s="55"/>
    </row>
    <row r="69" spans="1:13" ht="13.5">
      <c r="A69" s="137"/>
      <c r="B69" s="28" t="s">
        <v>357</v>
      </c>
      <c r="C69" s="16" t="s">
        <v>358</v>
      </c>
      <c r="D69" s="17" t="s">
        <v>235</v>
      </c>
      <c r="E69" s="17">
        <v>99</v>
      </c>
      <c r="F69" s="17">
        <v>81.2292</v>
      </c>
      <c r="G69" s="7">
        <v>65</v>
      </c>
      <c r="H69" s="17">
        <v>14.5</v>
      </c>
      <c r="I69" s="21">
        <f>E69*0.1+F69*0.65+H69*0.25</f>
        <v>66.32398</v>
      </c>
      <c r="J69" s="18">
        <v>66</v>
      </c>
      <c r="K69" s="35"/>
      <c r="L69" s="48"/>
      <c r="M69" s="55"/>
    </row>
    <row r="70" spans="1:13" ht="13.5">
      <c r="A70" s="137"/>
      <c r="B70" s="14" t="s">
        <v>359</v>
      </c>
      <c r="C70" s="15" t="s">
        <v>360</v>
      </c>
      <c r="D70" s="7" t="s">
        <v>235</v>
      </c>
      <c r="E70" s="7">
        <v>98</v>
      </c>
      <c r="F70" s="7">
        <v>80.9199</v>
      </c>
      <c r="G70" s="7">
        <v>66</v>
      </c>
      <c r="H70" s="7">
        <v>14</v>
      </c>
      <c r="I70" s="19">
        <f>E70*0.1+F70*0.65+H70*0.25</f>
        <v>65.897935</v>
      </c>
      <c r="J70" s="18">
        <v>67</v>
      </c>
      <c r="K70" s="35"/>
      <c r="L70" s="48"/>
      <c r="M70" s="55"/>
    </row>
    <row r="71" spans="1:13" ht="13.5">
      <c r="A71" s="137"/>
      <c r="B71" s="140" t="s">
        <v>361</v>
      </c>
      <c r="C71" s="15" t="s">
        <v>362</v>
      </c>
      <c r="D71" s="7" t="s">
        <v>224</v>
      </c>
      <c r="E71" s="7">
        <v>100</v>
      </c>
      <c r="F71" s="7">
        <v>82.0013</v>
      </c>
      <c r="G71" s="7">
        <v>63</v>
      </c>
      <c r="H71" s="7">
        <v>10</v>
      </c>
      <c r="I71" s="19">
        <f>E71*0.1+F71*0.65+H71*0.25</f>
        <v>65.80084500000001</v>
      </c>
      <c r="J71" s="18">
        <v>68</v>
      </c>
      <c r="K71" s="35"/>
      <c r="L71" s="48"/>
      <c r="M71" s="55"/>
    </row>
    <row r="72" spans="1:13" ht="13.5">
      <c r="A72" s="138"/>
      <c r="B72" s="14" t="s">
        <v>363</v>
      </c>
      <c r="C72" s="15" t="s">
        <v>364</v>
      </c>
      <c r="D72" s="7" t="s">
        <v>257</v>
      </c>
      <c r="E72" s="7">
        <v>100</v>
      </c>
      <c r="F72" s="7">
        <v>84.654</v>
      </c>
      <c r="G72" s="7">
        <v>56</v>
      </c>
      <c r="H72" s="7">
        <v>0</v>
      </c>
      <c r="I72" s="19">
        <f>E72*0.1+F72*0.65+H72*0.25</f>
        <v>65.02510000000001</v>
      </c>
      <c r="J72" s="18">
        <v>69</v>
      </c>
      <c r="K72" s="35"/>
      <c r="L72" s="48"/>
      <c r="M72" s="55"/>
    </row>
    <row r="73" spans="1:13" ht="69.75" customHeight="1">
      <c r="A73" s="100" t="s">
        <v>487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</row>
    <row r="74" spans="1:13" ht="34.5" customHeight="1">
      <c r="A74" s="101" t="s">
        <v>486</v>
      </c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</row>
    <row r="75" spans="1:13" ht="20.25">
      <c r="A75" s="102">
        <v>41561</v>
      </c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</row>
  </sheetData>
  <sheetProtection/>
  <autoFilter ref="A3:M72"/>
  <mergeCells count="19">
    <mergeCell ref="A73:M73"/>
    <mergeCell ref="A74:M74"/>
    <mergeCell ref="A75:M75"/>
    <mergeCell ref="A51:A72"/>
    <mergeCell ref="M2:M3"/>
    <mergeCell ref="A1:M1"/>
    <mergeCell ref="F2:G2"/>
    <mergeCell ref="K2:K3"/>
    <mergeCell ref="I2:J2"/>
    <mergeCell ref="H2:H3"/>
    <mergeCell ref="A2:A3"/>
    <mergeCell ref="E2:E3"/>
    <mergeCell ref="L2:L3"/>
    <mergeCell ref="A4:A11"/>
    <mergeCell ref="A12:A27"/>
    <mergeCell ref="A28:A50"/>
    <mergeCell ref="B2:B3"/>
    <mergeCell ref="C2:C3"/>
    <mergeCell ref="D2:D3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8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28" sqref="A28:L28"/>
    </sheetView>
  </sheetViews>
  <sheetFormatPr defaultColWidth="9.00390625" defaultRowHeight="13.5"/>
  <cols>
    <col min="1" max="1" width="6.625" style="2" customWidth="1"/>
    <col min="2" max="2" width="14.25390625" style="3" customWidth="1"/>
    <col min="3" max="3" width="9.00390625" style="4" bestFit="1" customWidth="1"/>
    <col min="4" max="4" width="6.125" style="4" customWidth="1"/>
    <col min="5" max="5" width="9.375" style="4" bestFit="1" customWidth="1"/>
    <col min="6" max="6" width="9.00390625" style="4" bestFit="1" customWidth="1"/>
    <col min="7" max="7" width="8.75390625" style="4" customWidth="1"/>
    <col min="8" max="8" width="9.375" style="4" bestFit="1" customWidth="1"/>
    <col min="9" max="9" width="9.00390625" style="4" bestFit="1" customWidth="1"/>
    <col min="10" max="10" width="14.625" style="49" customWidth="1"/>
    <col min="11" max="11" width="6.50390625" style="49" customWidth="1"/>
    <col min="12" max="12" width="9.00390625" style="145" customWidth="1"/>
    <col min="13" max="16384" width="9.00390625" style="4" customWidth="1"/>
  </cols>
  <sheetData>
    <row r="1" spans="1:12" s="13" customFormat="1" ht="47.25" customHeight="1">
      <c r="A1" s="77" t="s">
        <v>456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3.5">
      <c r="A2" s="78" t="s">
        <v>0</v>
      </c>
      <c r="B2" s="80" t="s">
        <v>1</v>
      </c>
      <c r="C2" s="82" t="s">
        <v>2</v>
      </c>
      <c r="D2" s="82" t="s">
        <v>4</v>
      </c>
      <c r="E2" s="72" t="s">
        <v>5</v>
      </c>
      <c r="F2" s="79"/>
      <c r="G2" s="82" t="s">
        <v>6</v>
      </c>
      <c r="H2" s="71" t="s">
        <v>7</v>
      </c>
      <c r="I2" s="72"/>
      <c r="J2" s="73" t="s">
        <v>398</v>
      </c>
      <c r="K2" s="74" t="s">
        <v>464</v>
      </c>
      <c r="L2" s="76" t="s">
        <v>451</v>
      </c>
    </row>
    <row r="3" spans="1:12" ht="13.5">
      <c r="A3" s="78"/>
      <c r="B3" s="81"/>
      <c r="C3" s="83"/>
      <c r="D3" s="83"/>
      <c r="E3" s="5" t="s">
        <v>8</v>
      </c>
      <c r="F3" s="5" t="s">
        <v>9</v>
      </c>
      <c r="G3" s="83"/>
      <c r="H3" s="5" t="s">
        <v>8</v>
      </c>
      <c r="I3" s="33" t="s">
        <v>9</v>
      </c>
      <c r="J3" s="73"/>
      <c r="K3" s="75"/>
      <c r="L3" s="76"/>
    </row>
    <row r="4" spans="1:12" s="1" customFormat="1" ht="13.5">
      <c r="A4" s="66" t="s">
        <v>10</v>
      </c>
      <c r="B4" s="6">
        <v>2010301580250</v>
      </c>
      <c r="C4" s="7" t="s">
        <v>365</v>
      </c>
      <c r="D4" s="7">
        <v>100</v>
      </c>
      <c r="E4" s="7">
        <v>94.3691</v>
      </c>
      <c r="F4" s="7">
        <v>1</v>
      </c>
      <c r="G4" s="7">
        <v>47.5</v>
      </c>
      <c r="H4" s="8">
        <f aca="true" t="shared" si="0" ref="H4:H26">D4*0.1+E4*0.65+G4*0.25</f>
        <v>83.214915</v>
      </c>
      <c r="I4" s="37">
        <v>1</v>
      </c>
      <c r="J4" s="35" t="s">
        <v>401</v>
      </c>
      <c r="K4" s="35">
        <v>8000</v>
      </c>
      <c r="L4" s="70" t="s">
        <v>458</v>
      </c>
    </row>
    <row r="5" spans="1:12" s="1" customFormat="1" ht="13.5">
      <c r="A5" s="78" t="s">
        <v>25</v>
      </c>
      <c r="B5" s="6">
        <v>2010301580030</v>
      </c>
      <c r="C5" s="7" t="s">
        <v>366</v>
      </c>
      <c r="D5" s="7">
        <v>98</v>
      </c>
      <c r="E5" s="7">
        <v>84.3691</v>
      </c>
      <c r="F5" s="7">
        <v>18</v>
      </c>
      <c r="G5" s="7">
        <v>60</v>
      </c>
      <c r="H5" s="8">
        <f t="shared" si="0"/>
        <v>79.639915</v>
      </c>
      <c r="I5" s="37">
        <v>2</v>
      </c>
      <c r="J5" s="35"/>
      <c r="K5" s="35">
        <v>2000</v>
      </c>
      <c r="L5" s="70" t="s">
        <v>458</v>
      </c>
    </row>
    <row r="6" spans="1:12" s="1" customFormat="1" ht="13.5">
      <c r="A6" s="78"/>
      <c r="B6" s="6">
        <v>2010301580186</v>
      </c>
      <c r="C6" s="7" t="s">
        <v>367</v>
      </c>
      <c r="D6" s="7">
        <v>98</v>
      </c>
      <c r="E6" s="7">
        <v>91.2883</v>
      </c>
      <c r="F6" s="7">
        <v>3</v>
      </c>
      <c r="G6" s="7">
        <v>38</v>
      </c>
      <c r="H6" s="8">
        <f t="shared" si="0"/>
        <v>78.63739500000001</v>
      </c>
      <c r="I6" s="37">
        <v>3</v>
      </c>
      <c r="J6" s="47" t="s">
        <v>437</v>
      </c>
      <c r="K6" s="47">
        <v>5000</v>
      </c>
      <c r="L6" s="70" t="s">
        <v>458</v>
      </c>
    </row>
    <row r="7" spans="1:12" ht="13.5">
      <c r="A7" s="78"/>
      <c r="B7" s="6">
        <v>2010301580030</v>
      </c>
      <c r="C7" s="7" t="s">
        <v>368</v>
      </c>
      <c r="D7" s="7">
        <v>98</v>
      </c>
      <c r="E7" s="8">
        <v>88.5314</v>
      </c>
      <c r="F7" s="7">
        <v>8</v>
      </c>
      <c r="G7" s="7">
        <v>42</v>
      </c>
      <c r="H7" s="8">
        <f t="shared" si="0"/>
        <v>77.84541</v>
      </c>
      <c r="I7" s="37">
        <v>4</v>
      </c>
      <c r="J7" s="38" t="s">
        <v>450</v>
      </c>
      <c r="K7" s="38" t="s">
        <v>466</v>
      </c>
      <c r="L7" s="70" t="s">
        <v>458</v>
      </c>
    </row>
    <row r="8" spans="1:12" s="1" customFormat="1" ht="13.5">
      <c r="A8" s="78"/>
      <c r="B8" s="6">
        <v>2010301580043</v>
      </c>
      <c r="C8" s="7" t="s">
        <v>369</v>
      </c>
      <c r="D8" s="7">
        <v>98</v>
      </c>
      <c r="E8" s="7">
        <v>88.1823</v>
      </c>
      <c r="F8" s="7">
        <v>9</v>
      </c>
      <c r="G8" s="7">
        <v>34.5</v>
      </c>
      <c r="H8" s="8">
        <f t="shared" si="0"/>
        <v>75.743495</v>
      </c>
      <c r="I8" s="37">
        <v>5</v>
      </c>
      <c r="J8" s="38" t="s">
        <v>445</v>
      </c>
      <c r="K8" s="38">
        <v>5000</v>
      </c>
      <c r="L8" s="142" t="s">
        <v>462</v>
      </c>
    </row>
    <row r="9" spans="1:12" s="1" customFormat="1" ht="13.5">
      <c r="A9" s="78" t="s">
        <v>47</v>
      </c>
      <c r="B9" s="6">
        <v>2010301580266</v>
      </c>
      <c r="C9" s="7" t="s">
        <v>370</v>
      </c>
      <c r="D9" s="7">
        <v>98</v>
      </c>
      <c r="E9" s="7">
        <v>86.152</v>
      </c>
      <c r="F9" s="7">
        <v>14</v>
      </c>
      <c r="G9" s="7">
        <v>33.5</v>
      </c>
      <c r="H9" s="8">
        <f t="shared" si="0"/>
        <v>74.1738</v>
      </c>
      <c r="I9" s="37">
        <v>6</v>
      </c>
      <c r="J9" s="38"/>
      <c r="K9" s="38">
        <v>1000</v>
      </c>
      <c r="L9" s="142" t="s">
        <v>462</v>
      </c>
    </row>
    <row r="10" spans="1:12" s="1" customFormat="1" ht="13.5">
      <c r="A10" s="78"/>
      <c r="B10" s="6">
        <v>2010301580241</v>
      </c>
      <c r="C10" s="7" t="s">
        <v>371</v>
      </c>
      <c r="D10" s="7">
        <v>98</v>
      </c>
      <c r="E10" s="7">
        <v>87.4506</v>
      </c>
      <c r="F10" s="7">
        <v>11</v>
      </c>
      <c r="G10" s="7">
        <v>29</v>
      </c>
      <c r="H10" s="8">
        <f t="shared" si="0"/>
        <v>73.89289</v>
      </c>
      <c r="I10" s="37">
        <v>7</v>
      </c>
      <c r="J10" s="38"/>
      <c r="K10" s="38">
        <v>1000</v>
      </c>
      <c r="L10" s="142" t="s">
        <v>462</v>
      </c>
    </row>
    <row r="11" spans="1:12" s="1" customFormat="1" ht="13.5">
      <c r="A11" s="78"/>
      <c r="B11" s="6">
        <v>2010301580094</v>
      </c>
      <c r="C11" s="7" t="s">
        <v>372</v>
      </c>
      <c r="D11" s="7">
        <v>100</v>
      </c>
      <c r="E11" s="7">
        <v>91.5949</v>
      </c>
      <c r="F11" s="7">
        <v>2</v>
      </c>
      <c r="G11" s="7">
        <v>17</v>
      </c>
      <c r="H11" s="8">
        <f t="shared" si="0"/>
        <v>73.786685</v>
      </c>
      <c r="I11" s="37">
        <v>8</v>
      </c>
      <c r="J11" s="38" t="s">
        <v>445</v>
      </c>
      <c r="K11" s="38">
        <v>5000</v>
      </c>
      <c r="L11" s="142" t="s">
        <v>462</v>
      </c>
    </row>
    <row r="12" spans="1:12" s="1" customFormat="1" ht="13.5">
      <c r="A12" s="78"/>
      <c r="B12" s="6" t="s">
        <v>373</v>
      </c>
      <c r="C12" s="7" t="s">
        <v>374</v>
      </c>
      <c r="D12" s="7">
        <v>98</v>
      </c>
      <c r="E12" s="7">
        <v>82.1669</v>
      </c>
      <c r="F12" s="7">
        <v>21</v>
      </c>
      <c r="G12" s="7">
        <v>41.5</v>
      </c>
      <c r="H12" s="8">
        <f t="shared" si="0"/>
        <v>73.583485</v>
      </c>
      <c r="I12" s="37">
        <v>9</v>
      </c>
      <c r="J12" s="38"/>
      <c r="K12" s="38">
        <v>1000</v>
      </c>
      <c r="L12" s="142" t="s">
        <v>462</v>
      </c>
    </row>
    <row r="13" spans="1:12" s="1" customFormat="1" ht="13.5">
      <c r="A13" s="78"/>
      <c r="B13" s="6">
        <v>2010301580099</v>
      </c>
      <c r="C13" s="7" t="s">
        <v>377</v>
      </c>
      <c r="D13" s="7">
        <v>100</v>
      </c>
      <c r="E13" s="7">
        <v>80.2011</v>
      </c>
      <c r="F13" s="7">
        <v>23</v>
      </c>
      <c r="G13" s="7">
        <v>45.5</v>
      </c>
      <c r="H13" s="8">
        <f t="shared" si="0"/>
        <v>73.50571500000001</v>
      </c>
      <c r="I13" s="37">
        <v>10</v>
      </c>
      <c r="J13" s="38"/>
      <c r="K13" s="38">
        <v>1000</v>
      </c>
      <c r="L13" s="142" t="s">
        <v>462</v>
      </c>
    </row>
    <row r="14" spans="1:12" s="1" customFormat="1" ht="13.5">
      <c r="A14" s="78"/>
      <c r="B14" s="6">
        <v>2010301580091</v>
      </c>
      <c r="C14" s="7" t="s">
        <v>379</v>
      </c>
      <c r="D14" s="7">
        <v>98</v>
      </c>
      <c r="E14" s="7">
        <v>86.6503</v>
      </c>
      <c r="F14" s="7">
        <v>13</v>
      </c>
      <c r="G14" s="7">
        <v>27.5</v>
      </c>
      <c r="H14" s="8">
        <f t="shared" si="0"/>
        <v>72.99769500000001</v>
      </c>
      <c r="I14" s="37">
        <v>11</v>
      </c>
      <c r="J14" s="38"/>
      <c r="K14" s="38">
        <v>1000</v>
      </c>
      <c r="L14" s="142" t="s">
        <v>462</v>
      </c>
    </row>
    <row r="15" spans="1:12" s="1" customFormat="1" ht="13.5">
      <c r="A15" s="78"/>
      <c r="B15" s="6" t="s">
        <v>375</v>
      </c>
      <c r="C15" s="7" t="s">
        <v>376</v>
      </c>
      <c r="D15" s="7">
        <v>100</v>
      </c>
      <c r="E15" s="7">
        <v>89.8485</v>
      </c>
      <c r="F15" s="7">
        <v>5</v>
      </c>
      <c r="G15" s="7">
        <v>17.5</v>
      </c>
      <c r="H15" s="8">
        <f t="shared" si="0"/>
        <v>72.77652499999999</v>
      </c>
      <c r="I15" s="37">
        <v>12</v>
      </c>
      <c r="J15" s="38"/>
      <c r="K15" s="38">
        <v>1000</v>
      </c>
      <c r="L15" s="142" t="s">
        <v>462</v>
      </c>
    </row>
    <row r="16" spans="1:12" s="1" customFormat="1" ht="13.5">
      <c r="A16" s="78"/>
      <c r="B16" s="6">
        <v>2010301580006</v>
      </c>
      <c r="C16" s="7" t="s">
        <v>378</v>
      </c>
      <c r="D16" s="7">
        <v>98</v>
      </c>
      <c r="E16" s="7">
        <v>90.2417</v>
      </c>
      <c r="F16" s="7">
        <v>4</v>
      </c>
      <c r="G16" s="7">
        <v>16.5</v>
      </c>
      <c r="H16" s="8">
        <f t="shared" si="0"/>
        <v>72.582105</v>
      </c>
      <c r="I16" s="37">
        <v>13</v>
      </c>
      <c r="J16" s="38"/>
      <c r="K16" s="38">
        <v>1000</v>
      </c>
      <c r="L16" s="142" t="s">
        <v>462</v>
      </c>
    </row>
    <row r="17" spans="1:12" s="1" customFormat="1" ht="13.5">
      <c r="A17" s="78"/>
      <c r="B17" s="6">
        <v>2010301580270</v>
      </c>
      <c r="C17" s="7" t="s">
        <v>380</v>
      </c>
      <c r="D17" s="7">
        <v>94</v>
      </c>
      <c r="E17" s="7">
        <v>80.9457</v>
      </c>
      <c r="F17" s="7">
        <v>22</v>
      </c>
      <c r="G17" s="7">
        <v>41.5</v>
      </c>
      <c r="H17" s="8">
        <f t="shared" si="0"/>
        <v>72.38970499999999</v>
      </c>
      <c r="I17" s="37">
        <v>14</v>
      </c>
      <c r="J17" s="38"/>
      <c r="K17" s="38">
        <v>1000</v>
      </c>
      <c r="L17" s="142" t="s">
        <v>462</v>
      </c>
    </row>
    <row r="18" spans="1:12" s="1" customFormat="1" ht="13.5">
      <c r="A18" s="78"/>
      <c r="B18" s="6">
        <v>2010301580253</v>
      </c>
      <c r="C18" s="7" t="s">
        <v>383</v>
      </c>
      <c r="D18" s="7">
        <v>100</v>
      </c>
      <c r="E18" s="7">
        <v>84.8569</v>
      </c>
      <c r="F18" s="7">
        <v>16</v>
      </c>
      <c r="G18" s="7">
        <v>24.5</v>
      </c>
      <c r="H18" s="8">
        <f t="shared" si="0"/>
        <v>71.28198499999999</v>
      </c>
      <c r="I18" s="37">
        <v>15</v>
      </c>
      <c r="J18" s="38"/>
      <c r="K18" s="38">
        <v>1000</v>
      </c>
      <c r="L18" s="142" t="s">
        <v>462</v>
      </c>
    </row>
    <row r="19" spans="1:12" s="1" customFormat="1" ht="14.25" thickBot="1">
      <c r="A19" s="108"/>
      <c r="B19" s="129" t="s">
        <v>381</v>
      </c>
      <c r="C19" s="111" t="s">
        <v>382</v>
      </c>
      <c r="D19" s="111">
        <v>100</v>
      </c>
      <c r="E19" s="111">
        <v>89.6243</v>
      </c>
      <c r="F19" s="111">
        <v>6</v>
      </c>
      <c r="G19" s="111">
        <v>6</v>
      </c>
      <c r="H19" s="130">
        <f t="shared" si="0"/>
        <v>69.755795</v>
      </c>
      <c r="I19" s="131">
        <v>16</v>
      </c>
      <c r="J19" s="132"/>
      <c r="K19" s="132">
        <v>1000</v>
      </c>
      <c r="L19" s="143" t="s">
        <v>462</v>
      </c>
    </row>
    <row r="20" spans="1:12" s="1" customFormat="1" ht="13.5">
      <c r="A20" s="138"/>
      <c r="B20" s="141" t="s">
        <v>386</v>
      </c>
      <c r="C20" s="67" t="s">
        <v>387</v>
      </c>
      <c r="D20" s="67">
        <v>96</v>
      </c>
      <c r="E20" s="67">
        <v>82.8229</v>
      </c>
      <c r="F20" s="67">
        <v>19</v>
      </c>
      <c r="G20" s="67">
        <v>25</v>
      </c>
      <c r="H20" s="126">
        <f t="shared" si="0"/>
        <v>69.68488500000001</v>
      </c>
      <c r="I20" s="127">
        <v>17</v>
      </c>
      <c r="J20" s="128"/>
      <c r="K20" s="128"/>
      <c r="L20" s="144"/>
    </row>
    <row r="21" spans="1:12" s="1" customFormat="1" ht="13.5">
      <c r="A21" s="78"/>
      <c r="B21" s="6" t="s">
        <v>384</v>
      </c>
      <c r="C21" s="7" t="s">
        <v>385</v>
      </c>
      <c r="D21" s="7">
        <v>96</v>
      </c>
      <c r="E21" s="8">
        <v>85.0234</v>
      </c>
      <c r="F21" s="7">
        <v>15</v>
      </c>
      <c r="G21" s="7">
        <v>18</v>
      </c>
      <c r="H21" s="8">
        <f t="shared" si="0"/>
        <v>69.36520999999999</v>
      </c>
      <c r="I21" s="37">
        <v>18</v>
      </c>
      <c r="J21" s="38"/>
      <c r="K21" s="38"/>
      <c r="L21" s="142"/>
    </row>
    <row r="22" spans="1:12" s="1" customFormat="1" ht="13.5">
      <c r="A22" s="78"/>
      <c r="B22" s="6">
        <v>2010301580276</v>
      </c>
      <c r="C22" s="7" t="s">
        <v>390</v>
      </c>
      <c r="D22" s="7">
        <v>100</v>
      </c>
      <c r="E22" s="7">
        <v>87.3334</v>
      </c>
      <c r="F22" s="7">
        <v>12</v>
      </c>
      <c r="G22" s="7">
        <v>8.5</v>
      </c>
      <c r="H22" s="8">
        <f t="shared" si="0"/>
        <v>68.89171</v>
      </c>
      <c r="I22" s="37">
        <v>19</v>
      </c>
      <c r="J22" s="38"/>
      <c r="K22" s="38"/>
      <c r="L22" s="142"/>
    </row>
    <row r="23" spans="1:12" s="1" customFormat="1" ht="13.5">
      <c r="A23" s="78"/>
      <c r="B23" s="6">
        <v>2010301580274</v>
      </c>
      <c r="C23" s="9" t="s">
        <v>389</v>
      </c>
      <c r="D23" s="9">
        <v>96</v>
      </c>
      <c r="E23" s="9">
        <v>89.131</v>
      </c>
      <c r="F23" s="7">
        <v>7</v>
      </c>
      <c r="G23" s="7">
        <v>5</v>
      </c>
      <c r="H23" s="8">
        <f t="shared" si="0"/>
        <v>68.78515</v>
      </c>
      <c r="I23" s="37">
        <v>20</v>
      </c>
      <c r="J23" s="38"/>
      <c r="K23" s="38"/>
      <c r="L23" s="142"/>
    </row>
    <row r="24" spans="1:12" s="1" customFormat="1" ht="13.5">
      <c r="A24" s="78"/>
      <c r="B24" s="6">
        <v>2010301580174</v>
      </c>
      <c r="C24" s="9" t="s">
        <v>388</v>
      </c>
      <c r="D24" s="9">
        <v>98</v>
      </c>
      <c r="E24" s="9">
        <v>87.8217</v>
      </c>
      <c r="F24" s="7">
        <v>10</v>
      </c>
      <c r="G24" s="9">
        <v>6.5</v>
      </c>
      <c r="H24" s="8">
        <f t="shared" si="0"/>
        <v>68.509105</v>
      </c>
      <c r="I24" s="37">
        <v>21</v>
      </c>
      <c r="J24" s="38"/>
      <c r="K24" s="38"/>
      <c r="L24" s="142"/>
    </row>
    <row r="25" spans="1:12" s="1" customFormat="1" ht="13.5">
      <c r="A25" s="78"/>
      <c r="B25" s="6">
        <v>2010301580320</v>
      </c>
      <c r="C25" s="7" t="s">
        <v>391</v>
      </c>
      <c r="D25" s="7">
        <v>100</v>
      </c>
      <c r="E25" s="7">
        <v>84.4474</v>
      </c>
      <c r="F25" s="7">
        <v>17</v>
      </c>
      <c r="G25" s="7">
        <v>10</v>
      </c>
      <c r="H25" s="8">
        <f t="shared" si="0"/>
        <v>67.39081</v>
      </c>
      <c r="I25" s="37">
        <v>22</v>
      </c>
      <c r="J25" s="38"/>
      <c r="K25" s="38"/>
      <c r="L25" s="142"/>
    </row>
    <row r="26" spans="1:12" ht="13.5">
      <c r="A26" s="78"/>
      <c r="B26" s="6">
        <v>2010301580149</v>
      </c>
      <c r="C26" s="7" t="s">
        <v>392</v>
      </c>
      <c r="D26" s="7">
        <v>100</v>
      </c>
      <c r="E26" s="7">
        <v>82.7803</v>
      </c>
      <c r="F26" s="7">
        <v>20</v>
      </c>
      <c r="G26" s="7">
        <v>14</v>
      </c>
      <c r="H26" s="8">
        <f t="shared" si="0"/>
        <v>67.30719500000001</v>
      </c>
      <c r="I26" s="37">
        <v>23</v>
      </c>
      <c r="J26" s="38"/>
      <c r="K26" s="38"/>
      <c r="L26" s="142"/>
    </row>
    <row r="27" spans="1:12" s="12" customFormat="1" ht="69.75" customHeight="1">
      <c r="A27" s="100" t="s">
        <v>487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1:12" s="12" customFormat="1" ht="33" customHeight="1">
      <c r="A28" s="101" t="s">
        <v>486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1:12" s="12" customFormat="1" ht="20.25">
      <c r="A29" s="102">
        <v>41561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</row>
    <row r="31" ht="13.5">
      <c r="I31" s="4" t="s">
        <v>393</v>
      </c>
    </row>
  </sheetData>
  <sheetProtection/>
  <autoFilter ref="A3:L3"/>
  <mergeCells count="17">
    <mergeCell ref="A29:L29"/>
    <mergeCell ref="A20:A26"/>
    <mergeCell ref="K2:K3"/>
    <mergeCell ref="B2:B3"/>
    <mergeCell ref="C2:C3"/>
    <mergeCell ref="D2:D3"/>
    <mergeCell ref="A27:L27"/>
    <mergeCell ref="A28:L28"/>
    <mergeCell ref="A9:A19"/>
    <mergeCell ref="A5:A8"/>
    <mergeCell ref="L2:L3"/>
    <mergeCell ref="A1:L1"/>
    <mergeCell ref="J2:J3"/>
    <mergeCell ref="E2:F2"/>
    <mergeCell ref="H2:I2"/>
    <mergeCell ref="A2:A3"/>
    <mergeCell ref="G2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E25" sqref="E25"/>
    </sheetView>
  </sheetViews>
  <sheetFormatPr defaultColWidth="9.00390625" defaultRowHeight="13.5"/>
  <cols>
    <col min="7" max="7" width="12.625" style="0" customWidth="1"/>
    <col min="9" max="9" width="20.75390625" style="0" customWidth="1"/>
    <col min="10" max="10" width="15.75390625" style="0" customWidth="1"/>
    <col min="11" max="11" width="17.25390625" style="0" customWidth="1"/>
    <col min="12" max="12" width="18.375" style="0" customWidth="1"/>
  </cols>
  <sheetData>
    <row r="1" spans="1:12" ht="15" thickBot="1">
      <c r="A1" s="89" t="s">
        <v>394</v>
      </c>
      <c r="B1" s="91" t="s">
        <v>395</v>
      </c>
      <c r="C1" s="92"/>
      <c r="D1" s="95" t="s">
        <v>396</v>
      </c>
      <c r="E1" s="96"/>
      <c r="F1" s="91" t="s">
        <v>397</v>
      </c>
      <c r="G1" s="92"/>
      <c r="I1" s="41" t="s">
        <v>403</v>
      </c>
      <c r="J1" s="42" t="s">
        <v>404</v>
      </c>
      <c r="K1" s="42" t="s">
        <v>405</v>
      </c>
      <c r="L1" s="42" t="s">
        <v>406</v>
      </c>
    </row>
    <row r="2" spans="1:12" ht="29.25" thickBot="1">
      <c r="A2" s="90"/>
      <c r="B2" s="93"/>
      <c r="C2" s="94"/>
      <c r="D2" s="97"/>
      <c r="E2" s="98"/>
      <c r="F2" s="93"/>
      <c r="G2" s="94"/>
      <c r="I2" s="43" t="s">
        <v>17</v>
      </c>
      <c r="J2" s="44" t="s">
        <v>407</v>
      </c>
      <c r="K2" s="44">
        <v>7</v>
      </c>
      <c r="L2" s="44" t="s">
        <v>408</v>
      </c>
    </row>
    <row r="3" spans="9:12" ht="15" thickBot="1">
      <c r="I3" s="43" t="s">
        <v>34</v>
      </c>
      <c r="J3" s="44" t="s">
        <v>409</v>
      </c>
      <c r="K3" s="44">
        <v>19</v>
      </c>
      <c r="L3" s="44" t="s">
        <v>410</v>
      </c>
    </row>
    <row r="4" spans="9:12" ht="29.25" thickBot="1">
      <c r="I4" s="43" t="s">
        <v>225</v>
      </c>
      <c r="J4" s="44" t="s">
        <v>407</v>
      </c>
      <c r="K4" s="44">
        <v>1</v>
      </c>
      <c r="L4" s="44" t="s">
        <v>411</v>
      </c>
    </row>
    <row r="5" spans="9:12" ht="15" thickBot="1">
      <c r="I5" s="87" t="s">
        <v>412</v>
      </c>
      <c r="J5" s="44" t="s">
        <v>413</v>
      </c>
      <c r="K5" s="44">
        <v>1</v>
      </c>
      <c r="L5" s="87" t="s">
        <v>411</v>
      </c>
    </row>
    <row r="6" spans="1:12" ht="15" thickBot="1">
      <c r="A6">
        <v>382</v>
      </c>
      <c r="B6">
        <f aca="true" t="shared" si="0" ref="B6:G6">SUM(B7:B11)</f>
        <v>19.1</v>
      </c>
      <c r="C6">
        <f t="shared" si="0"/>
        <v>38.2</v>
      </c>
      <c r="D6">
        <f t="shared" si="0"/>
        <v>77.3</v>
      </c>
      <c r="E6">
        <f t="shared" si="0"/>
        <v>19</v>
      </c>
      <c r="F6">
        <f t="shared" si="0"/>
        <v>38</v>
      </c>
      <c r="G6">
        <f t="shared" si="0"/>
        <v>78</v>
      </c>
      <c r="I6" s="88"/>
      <c r="J6" s="44" t="s">
        <v>414</v>
      </c>
      <c r="K6" s="44">
        <v>2</v>
      </c>
      <c r="L6" s="88"/>
    </row>
    <row r="7" spans="1:12" ht="29.25" thickBot="1">
      <c r="A7">
        <v>157</v>
      </c>
      <c r="B7">
        <f>A7*0.05</f>
        <v>7.8500000000000005</v>
      </c>
      <c r="C7">
        <f>A7*0.1</f>
        <v>15.700000000000001</v>
      </c>
      <c r="D7">
        <f>A7*0.15</f>
        <v>23.55</v>
      </c>
      <c r="E7">
        <v>8</v>
      </c>
      <c r="F7">
        <v>16</v>
      </c>
      <c r="G7">
        <v>23</v>
      </c>
      <c r="I7" s="43" t="s">
        <v>415</v>
      </c>
      <c r="J7" s="44" t="s">
        <v>409</v>
      </c>
      <c r="K7" s="44">
        <v>4</v>
      </c>
      <c r="L7" s="44" t="s">
        <v>411</v>
      </c>
    </row>
    <row r="8" spans="1:12" ht="15" thickBot="1">
      <c r="A8">
        <v>100</v>
      </c>
      <c r="B8">
        <f>A8*0.05</f>
        <v>5</v>
      </c>
      <c r="C8">
        <f>A8*0.1</f>
        <v>10</v>
      </c>
      <c r="D8">
        <f>A8*0.35</f>
        <v>35</v>
      </c>
      <c r="E8">
        <v>5</v>
      </c>
      <c r="F8">
        <v>10</v>
      </c>
      <c r="G8">
        <v>35</v>
      </c>
      <c r="I8" s="87" t="s">
        <v>416</v>
      </c>
      <c r="J8" s="44" t="s">
        <v>417</v>
      </c>
      <c r="K8" s="44">
        <v>1</v>
      </c>
      <c r="L8" s="87" t="s">
        <v>418</v>
      </c>
    </row>
    <row r="9" spans="1:12" ht="15" thickBot="1">
      <c r="A9">
        <v>65</v>
      </c>
      <c r="B9">
        <f>A9*0.05</f>
        <v>3.25</v>
      </c>
      <c r="C9">
        <f>A9*0.1</f>
        <v>6.5</v>
      </c>
      <c r="D9">
        <f>A9*0.15</f>
        <v>9.75</v>
      </c>
      <c r="E9">
        <v>3</v>
      </c>
      <c r="F9">
        <v>6</v>
      </c>
      <c r="G9">
        <v>10</v>
      </c>
      <c r="I9" s="99"/>
      <c r="J9" s="44" t="s">
        <v>419</v>
      </c>
      <c r="K9" s="44">
        <v>1</v>
      </c>
      <c r="L9" s="99"/>
    </row>
    <row r="10" spans="1:12" ht="15" thickBot="1">
      <c r="A10">
        <v>32</v>
      </c>
      <c r="B10">
        <f>A10*0.05</f>
        <v>1.6</v>
      </c>
      <c r="C10">
        <f>A10*0.1</f>
        <v>3.2</v>
      </c>
      <c r="D10">
        <f>A10*0.15</f>
        <v>4.8</v>
      </c>
      <c r="E10">
        <v>2</v>
      </c>
      <c r="F10">
        <v>3</v>
      </c>
      <c r="G10">
        <v>6</v>
      </c>
      <c r="H10">
        <v>11</v>
      </c>
      <c r="I10" s="88"/>
      <c r="J10" s="44" t="s">
        <v>420</v>
      </c>
      <c r="K10" s="44">
        <v>2</v>
      </c>
      <c r="L10" s="88"/>
    </row>
    <row r="11" spans="1:12" ht="15" thickBot="1">
      <c r="A11">
        <v>28</v>
      </c>
      <c r="B11">
        <f>A11*0.05</f>
        <v>1.4000000000000001</v>
      </c>
      <c r="C11">
        <f>A11*0.1</f>
        <v>2.8000000000000003</v>
      </c>
      <c r="D11">
        <f>A11*0.15</f>
        <v>4.2</v>
      </c>
      <c r="E11">
        <v>1</v>
      </c>
      <c r="F11">
        <v>3</v>
      </c>
      <c r="G11">
        <v>4</v>
      </c>
      <c r="I11" s="87" t="s">
        <v>447</v>
      </c>
      <c r="J11" s="44" t="s">
        <v>421</v>
      </c>
      <c r="K11" s="44">
        <v>2</v>
      </c>
      <c r="L11" s="87" t="s">
        <v>422</v>
      </c>
    </row>
    <row r="12" spans="9:12" ht="15" thickBot="1">
      <c r="I12" s="88"/>
      <c r="J12" s="44" t="s">
        <v>423</v>
      </c>
      <c r="K12" s="44">
        <v>2</v>
      </c>
      <c r="L12" s="88"/>
    </row>
    <row r="13" spans="2:12" ht="15" thickBot="1">
      <c r="B13">
        <f>7*A7/A6</f>
        <v>2.8769633507853403</v>
      </c>
      <c r="C13">
        <v>3</v>
      </c>
      <c r="I13" s="43" t="s">
        <v>424</v>
      </c>
      <c r="J13" s="44" t="s">
        <v>425</v>
      </c>
      <c r="K13" s="44">
        <v>6</v>
      </c>
      <c r="L13" s="44" t="s">
        <v>426</v>
      </c>
    </row>
    <row r="14" spans="2:12" ht="15" thickBot="1">
      <c r="B14">
        <f>7*A8/A6</f>
        <v>1.8324607329842932</v>
      </c>
      <c r="C14">
        <v>2</v>
      </c>
      <c r="I14" s="43" t="s">
        <v>427</v>
      </c>
      <c r="J14" s="44" t="s">
        <v>428</v>
      </c>
      <c r="K14" s="44">
        <v>3</v>
      </c>
      <c r="L14" s="44" t="s">
        <v>429</v>
      </c>
    </row>
    <row r="15" spans="2:12" ht="18" thickBot="1">
      <c r="B15">
        <f>7*A9/A6</f>
        <v>1.1910994764397906</v>
      </c>
      <c r="C15">
        <v>1</v>
      </c>
      <c r="I15" s="45" t="s">
        <v>430</v>
      </c>
      <c r="J15" s="46" t="s">
        <v>409</v>
      </c>
      <c r="K15" s="44" t="s">
        <v>431</v>
      </c>
      <c r="L15" s="44" t="s">
        <v>429</v>
      </c>
    </row>
    <row r="16" spans="2:12" ht="18" thickBot="1">
      <c r="B16">
        <f>7*A10/A6</f>
        <v>0.5863874345549738</v>
      </c>
      <c r="I16" s="45" t="s">
        <v>399</v>
      </c>
      <c r="J16" s="46" t="s">
        <v>432</v>
      </c>
      <c r="K16" s="44">
        <v>1</v>
      </c>
      <c r="L16" s="46" t="s">
        <v>433</v>
      </c>
    </row>
    <row r="17" spans="2:12" ht="18" thickBot="1">
      <c r="B17">
        <f>7*A11/A6</f>
        <v>0.5130890052356021</v>
      </c>
      <c r="I17" s="45" t="s">
        <v>434</v>
      </c>
      <c r="J17" s="46" t="s">
        <v>435</v>
      </c>
      <c r="K17" s="44">
        <v>1</v>
      </c>
      <c r="L17" s="44" t="s">
        <v>426</v>
      </c>
    </row>
    <row r="20" spans="1:5" ht="13.5">
      <c r="A20">
        <v>382</v>
      </c>
      <c r="B20">
        <f aca="true" t="shared" si="1" ref="B20:B25">A20*0.1</f>
        <v>38.2</v>
      </c>
      <c r="C20">
        <f aca="true" t="shared" si="2" ref="C20:C25">A20*0.23</f>
        <v>87.86</v>
      </c>
      <c r="D20">
        <f>SUM(D21:D25)</f>
        <v>38</v>
      </c>
      <c r="E20">
        <f>SUM(E21:E25)</f>
        <v>88</v>
      </c>
    </row>
    <row r="21" spans="1:5" ht="13.5">
      <c r="A21">
        <v>157</v>
      </c>
      <c r="B21">
        <f t="shared" si="1"/>
        <v>15.700000000000001</v>
      </c>
      <c r="C21">
        <f t="shared" si="2"/>
        <v>36.11</v>
      </c>
      <c r="D21">
        <v>15</v>
      </c>
      <c r="E21">
        <v>31</v>
      </c>
    </row>
    <row r="22" spans="1:5" ht="13.5">
      <c r="A22">
        <v>100</v>
      </c>
      <c r="B22">
        <f t="shared" si="1"/>
        <v>10</v>
      </c>
      <c r="C22">
        <f t="shared" si="2"/>
        <v>23</v>
      </c>
      <c r="D22">
        <v>9</v>
      </c>
      <c r="E22">
        <v>28</v>
      </c>
    </row>
    <row r="23" spans="1:5" ht="13.5">
      <c r="A23">
        <v>65</v>
      </c>
      <c r="B23">
        <f t="shared" si="1"/>
        <v>6.5</v>
      </c>
      <c r="C23">
        <f t="shared" si="2"/>
        <v>14.950000000000001</v>
      </c>
      <c r="D23">
        <v>7</v>
      </c>
      <c r="E23">
        <v>12</v>
      </c>
    </row>
    <row r="24" spans="1:5" ht="13.5">
      <c r="A24">
        <v>32</v>
      </c>
      <c r="B24">
        <f t="shared" si="1"/>
        <v>3.2</v>
      </c>
      <c r="C24">
        <f t="shared" si="2"/>
        <v>7.36</v>
      </c>
      <c r="D24">
        <v>4</v>
      </c>
      <c r="E24">
        <v>12</v>
      </c>
    </row>
    <row r="25" spans="1:5" ht="13.5">
      <c r="A25">
        <v>28</v>
      </c>
      <c r="B25">
        <f t="shared" si="1"/>
        <v>2.8000000000000003</v>
      </c>
      <c r="C25">
        <f t="shared" si="2"/>
        <v>6.44</v>
      </c>
      <c r="D25">
        <v>3</v>
      </c>
      <c r="E25">
        <v>5</v>
      </c>
    </row>
    <row r="32" spans="1:11" ht="13.5">
      <c r="A32" s="85" t="s">
        <v>468</v>
      </c>
      <c r="B32" s="86"/>
      <c r="C32" s="36" t="s">
        <v>469</v>
      </c>
      <c r="D32" s="36" t="s">
        <v>470</v>
      </c>
      <c r="E32" s="36" t="s">
        <v>471</v>
      </c>
      <c r="F32" s="36" t="s">
        <v>472</v>
      </c>
      <c r="G32" s="36" t="s">
        <v>441</v>
      </c>
      <c r="H32" s="50" t="s">
        <v>473</v>
      </c>
      <c r="I32" s="50" t="s">
        <v>474</v>
      </c>
      <c r="J32" s="65" t="s">
        <v>475</v>
      </c>
      <c r="K32" s="65" t="s">
        <v>476</v>
      </c>
    </row>
    <row r="33" spans="1:11" ht="13.5">
      <c r="A33" s="85" t="s">
        <v>477</v>
      </c>
      <c r="B33" s="86"/>
      <c r="C33" s="36">
        <v>100</v>
      </c>
      <c r="D33" s="36">
        <v>5</v>
      </c>
      <c r="E33" s="36">
        <v>10</v>
      </c>
      <c r="F33" s="36">
        <v>35</v>
      </c>
      <c r="G33" s="36">
        <v>1</v>
      </c>
      <c r="H33" s="50">
        <v>9</v>
      </c>
      <c r="I33" s="50">
        <f>I38-I37-I36-I35-I34</f>
        <v>27</v>
      </c>
      <c r="J33" s="50">
        <v>1</v>
      </c>
      <c r="K33" s="50">
        <v>5</v>
      </c>
    </row>
    <row r="34" spans="1:11" ht="13.5">
      <c r="A34" s="85" t="s">
        <v>478</v>
      </c>
      <c r="B34" s="86"/>
      <c r="C34" s="36">
        <v>157</v>
      </c>
      <c r="D34" s="36">
        <v>8</v>
      </c>
      <c r="E34" s="36">
        <v>16</v>
      </c>
      <c r="F34" s="36">
        <v>23</v>
      </c>
      <c r="G34" s="36">
        <v>1</v>
      </c>
      <c r="H34" s="50">
        <v>15</v>
      </c>
      <c r="I34" s="50">
        <v>31</v>
      </c>
      <c r="J34" s="50">
        <v>3</v>
      </c>
      <c r="K34" s="50">
        <v>8</v>
      </c>
    </row>
    <row r="35" spans="1:11" ht="13.5">
      <c r="A35" s="85" t="s">
        <v>479</v>
      </c>
      <c r="B35" s="86"/>
      <c r="C35" s="36">
        <v>32</v>
      </c>
      <c r="D35" s="36">
        <v>2</v>
      </c>
      <c r="E35" s="36">
        <v>3</v>
      </c>
      <c r="F35" s="36">
        <v>11</v>
      </c>
      <c r="G35" s="36">
        <v>0</v>
      </c>
      <c r="H35" s="50">
        <v>4</v>
      </c>
      <c r="I35" s="50">
        <v>12</v>
      </c>
      <c r="J35" s="50">
        <v>1</v>
      </c>
      <c r="K35" s="50">
        <v>2</v>
      </c>
    </row>
    <row r="36" spans="1:11" ht="13.5">
      <c r="A36" s="85" t="s">
        <v>480</v>
      </c>
      <c r="B36" s="86"/>
      <c r="C36" s="36">
        <v>28</v>
      </c>
      <c r="D36" s="36">
        <v>1</v>
      </c>
      <c r="E36" s="36">
        <v>3</v>
      </c>
      <c r="F36" s="36">
        <v>4</v>
      </c>
      <c r="G36" s="36">
        <v>0</v>
      </c>
      <c r="H36" s="50">
        <v>3</v>
      </c>
      <c r="I36" s="50">
        <v>6</v>
      </c>
      <c r="J36" s="50">
        <v>1</v>
      </c>
      <c r="K36" s="50">
        <v>2</v>
      </c>
    </row>
    <row r="37" spans="1:11" ht="13.5">
      <c r="A37" s="85" t="s">
        <v>481</v>
      </c>
      <c r="B37" s="86"/>
      <c r="C37" s="36">
        <v>65</v>
      </c>
      <c r="D37" s="36">
        <v>3</v>
      </c>
      <c r="E37" s="36">
        <v>6</v>
      </c>
      <c r="F37" s="36">
        <v>10</v>
      </c>
      <c r="G37" s="36">
        <v>0</v>
      </c>
      <c r="H37" s="50">
        <v>7</v>
      </c>
      <c r="I37" s="50">
        <v>12</v>
      </c>
      <c r="J37" s="50">
        <v>1</v>
      </c>
      <c r="K37" s="50">
        <v>2</v>
      </c>
    </row>
    <row r="38" spans="1:11" ht="13.5">
      <c r="A38" s="85" t="s">
        <v>482</v>
      </c>
      <c r="B38" s="86"/>
      <c r="C38" s="36">
        <f aca="true" t="shared" si="3" ref="C38:H38">SUM(C33:C37)</f>
        <v>382</v>
      </c>
      <c r="D38" s="36">
        <f t="shared" si="3"/>
        <v>19</v>
      </c>
      <c r="E38" s="36">
        <f t="shared" si="3"/>
        <v>38</v>
      </c>
      <c r="F38" s="36">
        <f t="shared" si="3"/>
        <v>83</v>
      </c>
      <c r="G38" s="36">
        <f t="shared" si="3"/>
        <v>2</v>
      </c>
      <c r="H38" s="36">
        <f t="shared" si="3"/>
        <v>38</v>
      </c>
      <c r="I38" s="50">
        <v>88</v>
      </c>
      <c r="J38" s="50">
        <v>7</v>
      </c>
      <c r="K38" s="50">
        <v>19</v>
      </c>
    </row>
  </sheetData>
  <sheetProtection/>
  <mergeCells count="17">
    <mergeCell ref="I11:I12"/>
    <mergeCell ref="L11:L12"/>
    <mergeCell ref="A1:A2"/>
    <mergeCell ref="B1:C2"/>
    <mergeCell ref="D1:E2"/>
    <mergeCell ref="F1:G2"/>
    <mergeCell ref="I5:I6"/>
    <mergeCell ref="L5:L6"/>
    <mergeCell ref="I8:I10"/>
    <mergeCell ref="L8:L10"/>
    <mergeCell ref="A38:B38"/>
    <mergeCell ref="A32:B32"/>
    <mergeCell ref="A33:B33"/>
    <mergeCell ref="A34:B34"/>
    <mergeCell ref="A35:B35"/>
    <mergeCell ref="A36:B36"/>
    <mergeCell ref="A37:B37"/>
  </mergeCells>
  <printOptions/>
  <pageMargins left="0.6993055555555555" right="0.699305555555555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LiuGuoQing</dc:creator>
  <cp:keywords/>
  <dc:description/>
  <cp:lastModifiedBy>Windows 用户</cp:lastModifiedBy>
  <cp:lastPrinted>2013-10-14T02:47:25Z</cp:lastPrinted>
  <dcterms:created xsi:type="dcterms:W3CDTF">2013-10-09T08:45:01Z</dcterms:created>
  <dcterms:modified xsi:type="dcterms:W3CDTF">2013-10-14T02:47:41Z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